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Schedule" sheetId="2" state="visible" r:id="rId4"/>
    <sheet name="Holidays" sheetId="3" state="visible" r:id="rId5"/>
  </sheets>
  <definedNames>
    <definedName function="false" hidden="false" localSheetId="1" name="_xlnm.Print_Area" vbProcedure="false">Schedule!$A$1:$AM$62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<sst xmlns="http://schemas.openxmlformats.org/spreadsheetml/2006/main" count="104" uniqueCount="84">
  <si>
    <t xml:space="preserve">How to use this project schedule template</t>
  </si>
  <si>
    <t xml:space="preserve">1. On the Schedule tab, type your project name and start date in the yellow cells at the top.</t>
  </si>
  <si>
    <t xml:space="preserve">2. Replace the example activities with your own. Give each one a short ID (A, B, C... or 1, 2, 3...).</t>
  </si>
  <si>
    <t xml:space="preserve">3. Enter a duration in working days. Use 0 for milestones such as sign-offs or go-live.</t>
  </si>
  <si>
    <t xml:space="preserve">4. Enter up to two predecessors by ID. The activity starts on the next working day after its latest predecessor finishes.</t>
  </si>
  <si>
    <t xml:space="preserve">5. Add holidays and shutdown days on the Holidays tab. Dates recalculate automatically.</t>
  </si>
  <si>
    <t xml:space="preserve">6. Track progress with % Complete and Status. Keep a copy of the first approved version as your baseline.</t>
  </si>
  <si>
    <t xml:space="preserve">Tips</t>
  </si>
  <si>
    <t xml:space="preserve">- Break work down until each activity takes no more than about two weeks.</t>
  </si>
  <si>
    <t xml:space="preserve">- Put approvals, reviews and supplier lead times in as real activities. They are the usual reason schedules slip.</t>
  </si>
  <si>
    <t xml:space="preserve">- The critical path is the longest chain of dependent activities. A delay on it moves the finish date.</t>
  </si>
  <si>
    <t xml:space="preserve">- More on building and managing schedules: https://mymanagementguide.com/basics/project-schedule/</t>
  </si>
  <si>
    <t xml:space="preserve">Project Schedule Template</t>
  </si>
  <si>
    <t xml:space="preserve">MyManagementGuide.com  |  Edit the yellow cells and blue text. Dates, Gantt bars and totals update automatically.</t>
  </si>
  <si>
    <t xml:space="preserve">Project name</t>
  </si>
  <si>
    <t xml:space="preserve">Company website redesign (example)</t>
  </si>
  <si>
    <t xml:space="preserve">Legend:</t>
  </si>
  <si>
    <t xml:space="preserve">Input</t>
  </si>
  <si>
    <t xml:space="preserve">Task bar</t>
  </si>
  <si>
    <t xml:space="preserve">Milestone</t>
  </si>
  <si>
    <t xml:space="preserve">Project start date</t>
  </si>
  <si>
    <t xml:space="preserve">Durations are in working days (Mon-Fri, minus dates on the Holidays tab). Duration 0 = milestone.</t>
  </si>
  <si>
    <t xml:space="preserve">Project finish</t>
  </si>
  <si>
    <t xml:space="preserve">Up to two predecessors per activity (finish-to-start). Leave blank if the activity can start on the project start date.</t>
  </si>
  <si>
    <t xml:space="preserve">Total duration (working days)</t>
  </si>
  <si>
    <t xml:space="preserve">Gantt chart: one column per week (week starting Monday)</t>
  </si>
  <si>
    <t xml:space="preserve">ID</t>
  </si>
  <si>
    <t xml:space="preserve">WBS</t>
  </si>
  <si>
    <t xml:space="preserve">Activity</t>
  </si>
  <si>
    <t xml:space="preserve">Owner</t>
  </si>
  <si>
    <t xml:space="preserve">Duration (days)</t>
  </si>
  <si>
    <t xml:space="preserve">Predecessor 1</t>
  </si>
  <si>
    <t xml:space="preserve">Predecessor 2</t>
  </si>
  <si>
    <t xml:space="preserve">Start</t>
  </si>
  <si>
    <t xml:space="preserve">Finish</t>
  </si>
  <si>
    <t xml:space="preserve">% Complete</t>
  </si>
  <si>
    <t xml:space="preserve">Status</t>
  </si>
  <si>
    <t xml:space="preserve">Next free day</t>
  </si>
  <si>
    <t xml:space="preserve">A</t>
  </si>
  <si>
    <t xml:space="preserve">1.1</t>
  </si>
  <si>
    <t xml:space="preserve">Kickoff and requirements</t>
  </si>
  <si>
    <t xml:space="preserve">Project manager</t>
  </si>
  <si>
    <t xml:space="preserve">Done</t>
  </si>
  <si>
    <t xml:space="preserve">B</t>
  </si>
  <si>
    <t xml:space="preserve">1.2</t>
  </si>
  <si>
    <t xml:space="preserve">Sitemap and content plan</t>
  </si>
  <si>
    <t xml:space="preserve">UX lead</t>
  </si>
  <si>
    <t xml:space="preserve">C</t>
  </si>
  <si>
    <t xml:space="preserve">2.1</t>
  </si>
  <si>
    <t xml:space="preserve">Visual design</t>
  </si>
  <si>
    <t xml:space="preserve">Designer</t>
  </si>
  <si>
    <t xml:space="preserve">In progress</t>
  </si>
  <si>
    <t xml:space="preserve">D</t>
  </si>
  <si>
    <t xml:space="preserve">2.2</t>
  </si>
  <si>
    <t xml:space="preserve">Content writing</t>
  </si>
  <si>
    <t xml:space="preserve">Content writer</t>
  </si>
  <si>
    <t xml:space="preserve">E</t>
  </si>
  <si>
    <t xml:space="preserve">3.1</t>
  </si>
  <si>
    <t xml:space="preserve">Front-end development</t>
  </si>
  <si>
    <t xml:space="preserve">Front-end developer</t>
  </si>
  <si>
    <t xml:space="preserve">Not started</t>
  </si>
  <si>
    <t xml:space="preserve">F</t>
  </si>
  <si>
    <t xml:space="preserve">3.2</t>
  </si>
  <si>
    <t xml:space="preserve">CMS setup and back end</t>
  </si>
  <si>
    <t xml:space="preserve">Back-end developer</t>
  </si>
  <si>
    <t xml:space="preserve">G</t>
  </si>
  <si>
    <t xml:space="preserve">3.3</t>
  </si>
  <si>
    <t xml:space="preserve">Load content into CMS</t>
  </si>
  <si>
    <t xml:space="preserve">H</t>
  </si>
  <si>
    <t xml:space="preserve">4.1</t>
  </si>
  <si>
    <t xml:space="preserve">Testing and fixes</t>
  </si>
  <si>
    <t xml:space="preserve">QA lead</t>
  </si>
  <si>
    <t xml:space="preserve">I</t>
  </si>
  <si>
    <t xml:space="preserve">4.2</t>
  </si>
  <si>
    <t xml:space="preserve">Client sign-off (milestone)</t>
  </si>
  <si>
    <t xml:space="preserve">Sponsor</t>
  </si>
  <si>
    <t xml:space="preserve">J</t>
  </si>
  <si>
    <t xml:space="preserve">4.3</t>
  </si>
  <si>
    <t xml:space="preserve">Launch and handover</t>
  </si>
  <si>
    <t xml:space="preserve">Example rows show a 42-working-day website redesign with a critical path of A-B-C-E-H-I-J. Replace them with your own activities. Source: worked example from MyManagementGuide's project schedule guide.</t>
  </si>
  <si>
    <t xml:space="preserve">Non-working dates</t>
  </si>
  <si>
    <t xml:space="preserve">Name</t>
  </si>
  <si>
    <t xml:space="preserve">Add dates in column A, e.g. Jan 18, 2027 (company holiday)</t>
  </si>
  <si>
    <t xml:space="preserve">List public holidays and shutdown days here. Start and finish dates skip them automatically.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</si>
</sst>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d&quot;, &quot;mmm\ d&quot;, &quot;yyyy"/>
    <numFmt numFmtId="166" formatCode="General"/>
    <numFmt numFmtId="167" formatCode="mmm\ d"/>
    <numFmt numFmtId="168" formatCode="mmm\ d&quot;, &quot;yyyy"/>
    <numFmt numFmtId="169" formatCode="0%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6"/>
      <color rgb="FF1F3864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name val="Arial"/>
      <family val="0"/>
      <charset val="1"/>
    </font>
    <font>
      <sz val="9"/>
      <color rgb="FF0000FF"/>
      <name val="Arial"/>
      <family val="0"/>
      <charset val="1"/>
    </font>
    <font>
      <sz val="9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8"/>
      <color rgb="FFFFFFFF"/>
      <name val="Arial"/>
      <family val="0"/>
      <charset val="1"/>
    </font>
    <font>
      <sz val="10"/>
      <color rgb="FF999999"/>
      <name val="Arial"/>
      <family val="0"/>
      <charset val="1"/>
    </font>
    <font>
      <i val="true"/>
      <sz val="9"/>
      <color rgb="FF555555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4A6FB5"/>
        <bgColor rgb="FF3366FF"/>
      </patternFill>
    </fill>
    <fill>
      <patternFill patternType="solid">
        <fgColor rgb="FFC0504D"/>
        <bgColor rgb="FF993366"/>
      </patternFill>
    </fill>
    <fill>
      <patternFill patternType="solid">
        <fgColor rgb="FF1F3864"/>
        <bgColor rgb="FF3333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6E2"/>
      </left>
      <right style="thin">
        <color rgb="FFD0D6E2"/>
      </right>
      <top style="thin">
        <color rgb="FFD0D6E2"/>
      </top>
      <bottom style="thin">
        <color rgb="FFD0D6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7" fillId="5" borderId="0" xfId="0" applyFont="true" applyBorder="false" applyAlignment="true" applyProtection="false">
      <alignment horizontal="center" vertical="center" textRotation="9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C0504D"/>
        </patternFill>
      </fill>
    </dxf>
    <dxf>
      <fill>
        <patternFill>
          <bgColor rgb="FF4A6FB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C0504D"/>
      <rgbColor rgb="FFFFF2CC"/>
      <rgbColor rgb="FFCCFFFF"/>
      <rgbColor rgb="FF660066"/>
      <rgbColor rgb="FFFF8080"/>
      <rgbColor rgb="FF0066CC"/>
      <rgbColor rgb="FFD0D6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6FB5"/>
      <rgbColor rgb="FF999999"/>
      <rgbColor rgb="FF1F3864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6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3" ySplit="10" topLeftCell="D11" activePane="bottomRight" state="frozen"/>
      <selection pane="topLeft" activeCell="A1" activeCellId="0" sqref="A1"/>
      <selection pane="topRight" activeCell="D1" activeCellId="0" sqref="D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6"/>
    <col collapsed="false" customWidth="true" hidden="false" outlineLevel="0" max="3" min="3" style="0" width="30"/>
    <col collapsed="false" customWidth="true" hidden="false" outlineLevel="0" max="4" min="4" style="0" width="18"/>
    <col collapsed="false" customWidth="true" hidden="false" outlineLevel="0" max="5" min="5" style="0" width="10"/>
    <col collapsed="false" customWidth="true" hidden="false" outlineLevel="0" max="7" min="6" style="0" width="12.5"/>
    <col collapsed="false" customWidth="true" hidden="false" outlineLevel="0" max="9" min="8" style="0" width="13"/>
    <col collapsed="false" customWidth="true" hidden="false" outlineLevel="0" max="10" min="10" style="0" width="10"/>
    <col collapsed="false" customWidth="true" hidden="false" outlineLevel="0" max="11" min="11" style="0" width="12"/>
    <col collapsed="false" customWidth="true" hidden="true" outlineLevel="0" max="12" min="12" style="0" width="12"/>
    <col collapsed="false" customWidth="true" hidden="false" outlineLevel="0" max="13" min="13" style="0" width="2"/>
    <col collapsed="false" customWidth="true" hidden="false" outlineLevel="0" max="39" min="14" style="0" width="3.2"/>
  </cols>
  <sheetData>
    <row r="1" customFormat="false" ht="19.7" hidden="false" customHeight="false" outlineLevel="0" collapsed="false">
      <c r="A1" s="4" t="s">
        <v>12</v>
      </c>
    </row>
    <row r="2" customFormat="false" ht="15" hidden="false" customHeight="false" outlineLevel="0" collapsed="false">
      <c r="A2" s="5" t="s">
        <v>13</v>
      </c>
    </row>
    <row r="4" customFormat="false" ht="15" hidden="false" customHeight="false" outlineLevel="0" collapsed="false">
      <c r="C4" s="6" t="s">
        <v>14</v>
      </c>
      <c r="D4" s="7" t="s">
        <v>15</v>
      </c>
      <c r="H4" s="8" t="s">
        <v>16</v>
      </c>
      <c r="I4" s="9" t="s">
        <v>17</v>
      </c>
      <c r="J4" s="10" t="s">
        <v>18</v>
      </c>
      <c r="K4" s="11" t="s">
        <v>19</v>
      </c>
    </row>
    <row r="5" customFormat="false" ht="15" hidden="false" customHeight="false" outlineLevel="0" collapsed="false">
      <c r="C5" s="6" t="s">
        <v>20</v>
      </c>
      <c r="D5" s="12" t="n">
        <v>46391</v>
      </c>
      <c r="H5" s="5" t="s">
        <v>21</v>
      </c>
    </row>
    <row r="6" customFormat="false" ht="15" hidden="false" customHeight="false" outlineLevel="0" collapsed="false">
      <c r="C6" s="6" t="s">
        <v>22</v>
      </c>
      <c r="D6" s="13" t="n">
        <f aca="false">MAX(I11:I60)</f>
        <v>46448</v>
      </c>
      <c r="H6" s="5" t="s">
        <v>23</v>
      </c>
    </row>
    <row r="7" customFormat="false" ht="15" hidden="false" customHeight="false" outlineLevel="0" collapsed="false">
      <c r="C7" s="6" t="s">
        <v>24</v>
      </c>
      <c r="D7" s="14" t="n">
        <f aca="false">NETWORKDAYS(D5,D6,Holidays!$A$2:$A$40)</f>
        <v>42</v>
      </c>
    </row>
    <row r="8" customFormat="false" ht="15" hidden="false" customHeight="false" outlineLevel="0" collapsed="false">
      <c r="N8" s="15" t="s">
        <v>25</v>
      </c>
    </row>
    <row r="10" customFormat="false" ht="48" hidden="false" customHeight="true" outlineLevel="0" collapsed="false">
      <c r="A10" s="16" t="s">
        <v>26</v>
      </c>
      <c r="B10" s="16" t="s">
        <v>27</v>
      </c>
      <c r="C10" s="16" t="s">
        <v>28</v>
      </c>
      <c r="D10" s="16" t="s">
        <v>29</v>
      </c>
      <c r="E10" s="16" t="s">
        <v>30</v>
      </c>
      <c r="F10" s="16" t="s">
        <v>31</v>
      </c>
      <c r="G10" s="16" t="s">
        <v>32</v>
      </c>
      <c r="H10" s="16" t="s">
        <v>33</v>
      </c>
      <c r="I10" s="16" t="s">
        <v>34</v>
      </c>
      <c r="J10" s="16" t="s">
        <v>35</v>
      </c>
      <c r="K10" s="16" t="s">
        <v>36</v>
      </c>
      <c r="L10" s="16" t="s">
        <v>37</v>
      </c>
      <c r="N10" s="17" t="n">
        <f aca="false">$D$5-WEEKDAY($D$5,3)+0</f>
        <v>46391</v>
      </c>
      <c r="O10" s="17" t="n">
        <f aca="false">$D$5-WEEKDAY($D$5,3)+7</f>
        <v>46398</v>
      </c>
      <c r="P10" s="17" t="n">
        <f aca="false">$D$5-WEEKDAY($D$5,3)+14</f>
        <v>46405</v>
      </c>
      <c r="Q10" s="17" t="n">
        <f aca="false">$D$5-WEEKDAY($D$5,3)+21</f>
        <v>46412</v>
      </c>
      <c r="R10" s="17" t="n">
        <f aca="false">$D$5-WEEKDAY($D$5,3)+28</f>
        <v>46419</v>
      </c>
      <c r="S10" s="17" t="n">
        <f aca="false">$D$5-WEEKDAY($D$5,3)+35</f>
        <v>46426</v>
      </c>
      <c r="T10" s="17" t="n">
        <f aca="false">$D$5-WEEKDAY($D$5,3)+42</f>
        <v>46433</v>
      </c>
      <c r="U10" s="17" t="n">
        <f aca="false">$D$5-WEEKDAY($D$5,3)+49</f>
        <v>46440</v>
      </c>
      <c r="V10" s="17" t="n">
        <f aca="false">$D$5-WEEKDAY($D$5,3)+56</f>
        <v>46447</v>
      </c>
      <c r="W10" s="17" t="n">
        <f aca="false">$D$5-WEEKDAY($D$5,3)+63</f>
        <v>46454</v>
      </c>
      <c r="X10" s="17" t="n">
        <f aca="false">$D$5-WEEKDAY($D$5,3)+70</f>
        <v>46461</v>
      </c>
      <c r="Y10" s="17" t="n">
        <f aca="false">$D$5-WEEKDAY($D$5,3)+77</f>
        <v>46468</v>
      </c>
      <c r="Z10" s="17" t="n">
        <f aca="false">$D$5-WEEKDAY($D$5,3)+84</f>
        <v>46475</v>
      </c>
      <c r="AA10" s="17" t="n">
        <f aca="false">$D$5-WEEKDAY($D$5,3)+91</f>
        <v>46482</v>
      </c>
      <c r="AB10" s="17" t="n">
        <f aca="false">$D$5-WEEKDAY($D$5,3)+98</f>
        <v>46489</v>
      </c>
      <c r="AC10" s="17" t="n">
        <f aca="false">$D$5-WEEKDAY($D$5,3)+105</f>
        <v>46496</v>
      </c>
      <c r="AD10" s="17" t="n">
        <f aca="false">$D$5-WEEKDAY($D$5,3)+112</f>
        <v>46503</v>
      </c>
      <c r="AE10" s="17" t="n">
        <f aca="false">$D$5-WEEKDAY($D$5,3)+119</f>
        <v>46510</v>
      </c>
      <c r="AF10" s="17" t="n">
        <f aca="false">$D$5-WEEKDAY($D$5,3)+126</f>
        <v>46517</v>
      </c>
      <c r="AG10" s="17" t="n">
        <f aca="false">$D$5-WEEKDAY($D$5,3)+133</f>
        <v>46524</v>
      </c>
      <c r="AH10" s="17" t="n">
        <f aca="false">$D$5-WEEKDAY($D$5,3)+140</f>
        <v>46531</v>
      </c>
      <c r="AI10" s="17" t="n">
        <f aca="false">$D$5-WEEKDAY($D$5,3)+147</f>
        <v>46538</v>
      </c>
      <c r="AJ10" s="17" t="n">
        <f aca="false">$D$5-WEEKDAY($D$5,3)+154</f>
        <v>46545</v>
      </c>
      <c r="AK10" s="17" t="n">
        <f aca="false">$D$5-WEEKDAY($D$5,3)+161</f>
        <v>46552</v>
      </c>
      <c r="AL10" s="17" t="n">
        <f aca="false">$D$5-WEEKDAY($D$5,3)+168</f>
        <v>46559</v>
      </c>
      <c r="AM10" s="17" t="n">
        <f aca="false">$D$5-WEEKDAY($D$5,3)+175</f>
        <v>46566</v>
      </c>
    </row>
    <row r="11" customFormat="false" ht="15" hidden="false" customHeight="false" outlineLevel="0" collapsed="false">
      <c r="A11" s="18" t="s">
        <v>38</v>
      </c>
      <c r="B11" s="18" t="s">
        <v>39</v>
      </c>
      <c r="C11" s="19" t="s">
        <v>40</v>
      </c>
      <c r="D11" s="19" t="s">
        <v>41</v>
      </c>
      <c r="E11" s="18" t="n">
        <v>5</v>
      </c>
      <c r="F11" s="18"/>
      <c r="G11" s="18"/>
      <c r="H11" s="20" t="n">
        <f aca="false">IF(C11="","",WORKDAY(WORKDAY(MAX($D$5,IF(F11="",$D$5,IFERROR(INDEX($L$11:$L$60,MATCH(F11,$A$11:$A$60,0)),$D$5)),IF(G11="",$D$5,IFERROR(INDEX($L$11:$L$60,MATCH(G11,$A$11:$A$60,0)),$D$5))),-1,Holidays!$A$2:$A$40),1,Holidays!$A$2:$A$40))</f>
        <v>46391</v>
      </c>
      <c r="I11" s="20" t="n">
        <f aca="false">IF(C11="","",IF(E11=0,H11,WORKDAY(H11,E11-1,Holidays!$A$2:$A$40)))</f>
        <v>46395</v>
      </c>
      <c r="J11" s="21" t="n">
        <v>1</v>
      </c>
      <c r="K11" s="19" t="s">
        <v>42</v>
      </c>
      <c r="L11" s="22" t="n">
        <f aca="false">IF(C11="","",IF(E11=0,H11,WORKDAY(I11,1,Holidays!$A$2:$A$40)))</f>
        <v>46398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</row>
    <row r="12" customFormat="false" ht="15" hidden="false" customHeight="false" outlineLevel="0" collapsed="false">
      <c r="A12" s="18" t="s">
        <v>43</v>
      </c>
      <c r="B12" s="18" t="s">
        <v>44</v>
      </c>
      <c r="C12" s="19" t="s">
        <v>45</v>
      </c>
      <c r="D12" s="19" t="s">
        <v>46</v>
      </c>
      <c r="E12" s="18" t="n">
        <v>5</v>
      </c>
      <c r="F12" s="18" t="s">
        <v>38</v>
      </c>
      <c r="G12" s="18"/>
      <c r="H12" s="20" t="n">
        <f aca="false">IF(C12="","",WORKDAY(WORKDAY(MAX($D$5,IF(F12="",$D$5,IFERROR(INDEX($L$11:$L$60,MATCH(F12,$A$11:$A$60,0)),$D$5)),IF(G12="",$D$5,IFERROR(INDEX($L$11:$L$60,MATCH(G12,$A$11:$A$60,0)),$D$5))),-1,Holidays!$A$2:$A$40),1,Holidays!$A$2:$A$40))</f>
        <v>46398</v>
      </c>
      <c r="I12" s="20" t="n">
        <f aca="false">IF(C12="","",IF(E12=0,H12,WORKDAY(H12,E12-1,Holidays!$A$2:$A$40)))</f>
        <v>46402</v>
      </c>
      <c r="J12" s="21" t="n">
        <v>1</v>
      </c>
      <c r="K12" s="19" t="s">
        <v>42</v>
      </c>
      <c r="L12" s="22" t="n">
        <f aca="false">IF(C12="","",IF(E12=0,H12,WORKDAY(I12,1,Holidays!$A$2:$A$40)))</f>
        <v>46405</v>
      </c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</row>
    <row r="13" customFormat="false" ht="15" hidden="false" customHeight="false" outlineLevel="0" collapsed="false">
      <c r="A13" s="18" t="s">
        <v>47</v>
      </c>
      <c r="B13" s="18" t="s">
        <v>48</v>
      </c>
      <c r="C13" s="19" t="s">
        <v>49</v>
      </c>
      <c r="D13" s="19" t="s">
        <v>50</v>
      </c>
      <c r="E13" s="18" t="n">
        <v>10</v>
      </c>
      <c r="F13" s="18" t="s">
        <v>43</v>
      </c>
      <c r="G13" s="18"/>
      <c r="H13" s="20" t="n">
        <f aca="false">IF(C13="","",WORKDAY(WORKDAY(MAX($D$5,IF(F13="",$D$5,IFERROR(INDEX($L$11:$L$60,MATCH(F13,$A$11:$A$60,0)),$D$5)),IF(G13="",$D$5,IFERROR(INDEX($L$11:$L$60,MATCH(G13,$A$11:$A$60,0)),$D$5))),-1,Holidays!$A$2:$A$40),1,Holidays!$A$2:$A$40))</f>
        <v>46405</v>
      </c>
      <c r="I13" s="20" t="n">
        <f aca="false">IF(C13="","",IF(E13=0,H13,WORKDAY(H13,E13-1,Holidays!$A$2:$A$40)))</f>
        <v>46416</v>
      </c>
      <c r="J13" s="21" t="n">
        <v>0.5</v>
      </c>
      <c r="K13" s="19" t="s">
        <v>51</v>
      </c>
      <c r="L13" s="22" t="n">
        <f aca="false">IF(C13="","",IF(E13=0,H13,WORKDAY(I13,1,Holidays!$A$2:$A$40)))</f>
        <v>46419</v>
      </c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</row>
    <row r="14" customFormat="false" ht="15" hidden="false" customHeight="false" outlineLevel="0" collapsed="false">
      <c r="A14" s="18" t="s">
        <v>52</v>
      </c>
      <c r="B14" s="18" t="s">
        <v>53</v>
      </c>
      <c r="C14" s="19" t="s">
        <v>54</v>
      </c>
      <c r="D14" s="19" t="s">
        <v>55</v>
      </c>
      <c r="E14" s="18" t="n">
        <v>15</v>
      </c>
      <c r="F14" s="18" t="s">
        <v>43</v>
      </c>
      <c r="G14" s="18"/>
      <c r="H14" s="20" t="n">
        <f aca="false">IF(C14="","",WORKDAY(WORKDAY(MAX($D$5,IF(F14="",$D$5,IFERROR(INDEX($L$11:$L$60,MATCH(F14,$A$11:$A$60,0)),$D$5)),IF(G14="",$D$5,IFERROR(INDEX($L$11:$L$60,MATCH(G14,$A$11:$A$60,0)),$D$5))),-1,Holidays!$A$2:$A$40),1,Holidays!$A$2:$A$40))</f>
        <v>46405</v>
      </c>
      <c r="I14" s="20" t="n">
        <f aca="false">IF(C14="","",IF(E14=0,H14,WORKDAY(H14,E14-1,Holidays!$A$2:$A$40)))</f>
        <v>46423</v>
      </c>
      <c r="J14" s="21" t="n">
        <v>0.3</v>
      </c>
      <c r="K14" s="19" t="s">
        <v>51</v>
      </c>
      <c r="L14" s="22" t="n">
        <f aca="false">IF(C14="","",IF(E14=0,H14,WORKDAY(I14,1,Holidays!$A$2:$A$40)))</f>
        <v>46426</v>
      </c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</row>
    <row r="15" customFormat="false" ht="15" hidden="false" customHeight="false" outlineLevel="0" collapsed="false">
      <c r="A15" s="18" t="s">
        <v>56</v>
      </c>
      <c r="B15" s="18" t="s">
        <v>57</v>
      </c>
      <c r="C15" s="19" t="s">
        <v>58</v>
      </c>
      <c r="D15" s="19" t="s">
        <v>59</v>
      </c>
      <c r="E15" s="18" t="n">
        <v>15</v>
      </c>
      <c r="F15" s="18" t="s">
        <v>47</v>
      </c>
      <c r="G15" s="18"/>
      <c r="H15" s="20" t="n">
        <f aca="false">IF(C15="","",WORKDAY(WORKDAY(MAX($D$5,IF(F15="",$D$5,IFERROR(INDEX($L$11:$L$60,MATCH(F15,$A$11:$A$60,0)),$D$5)),IF(G15="",$D$5,IFERROR(INDEX($L$11:$L$60,MATCH(G15,$A$11:$A$60,0)),$D$5))),-1,Holidays!$A$2:$A$40),1,Holidays!$A$2:$A$40))</f>
        <v>46419</v>
      </c>
      <c r="I15" s="20" t="n">
        <f aca="false">IF(C15="","",IF(E15=0,H15,WORKDAY(H15,E15-1,Holidays!$A$2:$A$40)))</f>
        <v>46437</v>
      </c>
      <c r="J15" s="21" t="n">
        <v>0</v>
      </c>
      <c r="K15" s="19" t="s">
        <v>60</v>
      </c>
      <c r="L15" s="22" t="n">
        <f aca="false">IF(C15="","",IF(E15=0,H15,WORKDAY(I15,1,Holidays!$A$2:$A$40)))</f>
        <v>46440</v>
      </c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</row>
    <row r="16" customFormat="false" ht="15" hidden="false" customHeight="false" outlineLevel="0" collapsed="false">
      <c r="A16" s="18" t="s">
        <v>61</v>
      </c>
      <c r="B16" s="18" t="s">
        <v>62</v>
      </c>
      <c r="C16" s="19" t="s">
        <v>63</v>
      </c>
      <c r="D16" s="19" t="s">
        <v>64</v>
      </c>
      <c r="E16" s="18" t="n">
        <v>8</v>
      </c>
      <c r="F16" s="18" t="s">
        <v>47</v>
      </c>
      <c r="G16" s="18"/>
      <c r="H16" s="20" t="n">
        <f aca="false">IF(C16="","",WORKDAY(WORKDAY(MAX($D$5,IF(F16="",$D$5,IFERROR(INDEX($L$11:$L$60,MATCH(F16,$A$11:$A$60,0)),$D$5)),IF(G16="",$D$5,IFERROR(INDEX($L$11:$L$60,MATCH(G16,$A$11:$A$60,0)),$D$5))),-1,Holidays!$A$2:$A$40),1,Holidays!$A$2:$A$40))</f>
        <v>46419</v>
      </c>
      <c r="I16" s="20" t="n">
        <f aca="false">IF(C16="","",IF(E16=0,H16,WORKDAY(H16,E16-1,Holidays!$A$2:$A$40)))</f>
        <v>46428</v>
      </c>
      <c r="J16" s="21" t="n">
        <v>0</v>
      </c>
      <c r="K16" s="19" t="s">
        <v>60</v>
      </c>
      <c r="L16" s="22" t="n">
        <f aca="false">IF(C16="","",IF(E16=0,H16,WORKDAY(I16,1,Holidays!$A$2:$A$40)))</f>
        <v>46429</v>
      </c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</row>
    <row r="17" customFormat="false" ht="15" hidden="false" customHeight="false" outlineLevel="0" collapsed="false">
      <c r="A17" s="18" t="s">
        <v>65</v>
      </c>
      <c r="B17" s="18" t="s">
        <v>66</v>
      </c>
      <c r="C17" s="19" t="s">
        <v>67</v>
      </c>
      <c r="D17" s="19" t="s">
        <v>55</v>
      </c>
      <c r="E17" s="18" t="n">
        <v>5</v>
      </c>
      <c r="F17" s="18" t="s">
        <v>52</v>
      </c>
      <c r="G17" s="18" t="s">
        <v>61</v>
      </c>
      <c r="H17" s="20" t="n">
        <f aca="false">IF(C17="","",WORKDAY(WORKDAY(MAX($D$5,IF(F17="",$D$5,IFERROR(INDEX($L$11:$L$60,MATCH(F17,$A$11:$A$60,0)),$D$5)),IF(G17="",$D$5,IFERROR(INDEX($L$11:$L$60,MATCH(G17,$A$11:$A$60,0)),$D$5))),-1,Holidays!$A$2:$A$40),1,Holidays!$A$2:$A$40))</f>
        <v>46429</v>
      </c>
      <c r="I17" s="20" t="n">
        <f aca="false">IF(C17="","",IF(E17=0,H17,WORKDAY(H17,E17-1,Holidays!$A$2:$A$40)))</f>
        <v>46435</v>
      </c>
      <c r="J17" s="21" t="n">
        <v>0</v>
      </c>
      <c r="K17" s="19" t="s">
        <v>60</v>
      </c>
      <c r="L17" s="22" t="n">
        <f aca="false">IF(C17="","",IF(E17=0,H17,WORKDAY(I17,1,Holidays!$A$2:$A$40)))</f>
        <v>46436</v>
      </c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</row>
    <row r="18" customFormat="false" ht="15" hidden="false" customHeight="false" outlineLevel="0" collapsed="false">
      <c r="A18" s="18" t="s">
        <v>68</v>
      </c>
      <c r="B18" s="18" t="s">
        <v>69</v>
      </c>
      <c r="C18" s="19" t="s">
        <v>70</v>
      </c>
      <c r="D18" s="19" t="s">
        <v>71</v>
      </c>
      <c r="E18" s="18" t="n">
        <v>5</v>
      </c>
      <c r="F18" s="18" t="s">
        <v>56</v>
      </c>
      <c r="G18" s="18" t="s">
        <v>65</v>
      </c>
      <c r="H18" s="20" t="n">
        <f aca="false">IF(C18="","",WORKDAY(WORKDAY(MAX($D$5,IF(F18="",$D$5,IFERROR(INDEX($L$11:$L$60,MATCH(F18,$A$11:$A$60,0)),$D$5)),IF(G18="",$D$5,IFERROR(INDEX($L$11:$L$60,MATCH(G18,$A$11:$A$60,0)),$D$5))),-1,Holidays!$A$2:$A$40),1,Holidays!$A$2:$A$40))</f>
        <v>46440</v>
      </c>
      <c r="I18" s="20" t="n">
        <f aca="false">IF(C18="","",IF(E18=0,H18,WORKDAY(H18,E18-1,Holidays!$A$2:$A$40)))</f>
        <v>46444</v>
      </c>
      <c r="J18" s="21" t="n">
        <v>0</v>
      </c>
      <c r="K18" s="19" t="s">
        <v>60</v>
      </c>
      <c r="L18" s="22" t="n">
        <f aca="false">IF(C18="","",IF(E18=0,H18,WORKDAY(I18,1,Holidays!$A$2:$A$40)))</f>
        <v>46447</v>
      </c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</row>
    <row r="19" customFormat="false" ht="15" hidden="false" customHeight="false" outlineLevel="0" collapsed="false">
      <c r="A19" s="18" t="s">
        <v>72</v>
      </c>
      <c r="B19" s="18" t="s">
        <v>73</v>
      </c>
      <c r="C19" s="19" t="s">
        <v>74</v>
      </c>
      <c r="D19" s="19" t="s">
        <v>75</v>
      </c>
      <c r="E19" s="18" t="n">
        <v>0</v>
      </c>
      <c r="F19" s="18" t="s">
        <v>68</v>
      </c>
      <c r="G19" s="18"/>
      <c r="H19" s="20" t="n">
        <f aca="false">IF(C19="","",WORKDAY(WORKDAY(MAX($D$5,IF(F19="",$D$5,IFERROR(INDEX($L$11:$L$60,MATCH(F19,$A$11:$A$60,0)),$D$5)),IF(G19="",$D$5,IFERROR(INDEX($L$11:$L$60,MATCH(G19,$A$11:$A$60,0)),$D$5))),-1,Holidays!$A$2:$A$40),1,Holidays!$A$2:$A$40))</f>
        <v>46447</v>
      </c>
      <c r="I19" s="20" t="n">
        <f aca="false">IF(C19="","",IF(E19=0,H19,WORKDAY(H19,E19-1,Holidays!$A$2:$A$40)))</f>
        <v>46447</v>
      </c>
      <c r="J19" s="21" t="n">
        <v>0</v>
      </c>
      <c r="K19" s="19" t="s">
        <v>60</v>
      </c>
      <c r="L19" s="22" t="n">
        <f aca="false">IF(C19="","",IF(E19=0,H19,WORKDAY(I19,1,Holidays!$A$2:$A$40)))</f>
        <v>46447</v>
      </c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</row>
    <row r="20" customFormat="false" ht="15" hidden="false" customHeight="false" outlineLevel="0" collapsed="false">
      <c r="A20" s="18" t="s">
        <v>76</v>
      </c>
      <c r="B20" s="18" t="s">
        <v>77</v>
      </c>
      <c r="C20" s="19" t="s">
        <v>78</v>
      </c>
      <c r="D20" s="19" t="s">
        <v>41</v>
      </c>
      <c r="E20" s="18" t="n">
        <v>2</v>
      </c>
      <c r="F20" s="18" t="s">
        <v>72</v>
      </c>
      <c r="G20" s="18"/>
      <c r="H20" s="20" t="n">
        <f aca="false">IF(C20="","",WORKDAY(WORKDAY(MAX($D$5,IF(F20="",$D$5,IFERROR(INDEX($L$11:$L$60,MATCH(F20,$A$11:$A$60,0)),$D$5)),IF(G20="",$D$5,IFERROR(INDEX($L$11:$L$60,MATCH(G20,$A$11:$A$60,0)),$D$5))),-1,Holidays!$A$2:$A$40),1,Holidays!$A$2:$A$40))</f>
        <v>46447</v>
      </c>
      <c r="I20" s="20" t="n">
        <f aca="false">IF(C20="","",IF(E20=0,H20,WORKDAY(H20,E20-1,Holidays!$A$2:$A$40)))</f>
        <v>46448</v>
      </c>
      <c r="J20" s="21" t="n">
        <v>0</v>
      </c>
      <c r="K20" s="19" t="s">
        <v>60</v>
      </c>
      <c r="L20" s="22" t="n">
        <f aca="false">IF(C20="","",IF(E20=0,H20,WORKDAY(I20,1,Holidays!$A$2:$A$40)))</f>
        <v>46449</v>
      </c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</row>
    <row r="21" customFormat="false" ht="15" hidden="false" customHeight="false" outlineLevel="0" collapsed="false">
      <c r="A21" s="18"/>
      <c r="B21" s="18"/>
      <c r="C21" s="19"/>
      <c r="D21" s="19"/>
      <c r="E21" s="18"/>
      <c r="F21" s="18"/>
      <c r="G21" s="18"/>
      <c r="H21" s="20" t="str">
        <f aca="false">IF(C21="","",WORKDAY(WORKDAY(MAX($D$5,IF(F21="",$D$5,IFERROR(INDEX($L$11:$L$60,MATCH(F21,$A$11:$A$60,0)),$D$5)),IF(G21="",$D$5,IFERROR(INDEX($L$11:$L$60,MATCH(G21,$A$11:$A$60,0)),$D$5))),-1,Holidays!$A$2:$A$40),1,Holidays!$A$2:$A$40))</f>
        <v/>
      </c>
      <c r="I21" s="20" t="str">
        <f aca="false">IF(C21="","",IF(E21=0,H21,WORKDAY(H21,E21-1,Holidays!$A$2:$A$40)))</f>
        <v/>
      </c>
      <c r="J21" s="21"/>
      <c r="K21" s="19"/>
      <c r="L21" s="22" t="str">
        <f aca="false">IF(C21="","",IF(E21=0,H21,WORKDAY(I21,1,Holidays!$A$2:$A$40)))</f>
        <v/>
      </c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</row>
    <row r="22" customFormat="false" ht="15" hidden="false" customHeight="false" outlineLevel="0" collapsed="false">
      <c r="A22" s="18"/>
      <c r="B22" s="18"/>
      <c r="C22" s="19"/>
      <c r="D22" s="19"/>
      <c r="E22" s="18"/>
      <c r="F22" s="18"/>
      <c r="G22" s="18"/>
      <c r="H22" s="20" t="str">
        <f aca="false">IF(C22="","",WORKDAY(WORKDAY(MAX($D$5,IF(F22="",$D$5,IFERROR(INDEX($L$11:$L$60,MATCH(F22,$A$11:$A$60,0)),$D$5)),IF(G22="",$D$5,IFERROR(INDEX($L$11:$L$60,MATCH(G22,$A$11:$A$60,0)),$D$5))),-1,Holidays!$A$2:$A$40),1,Holidays!$A$2:$A$40))</f>
        <v/>
      </c>
      <c r="I22" s="20" t="str">
        <f aca="false">IF(C22="","",IF(E22=0,H22,WORKDAY(H22,E22-1,Holidays!$A$2:$A$40)))</f>
        <v/>
      </c>
      <c r="J22" s="21"/>
      <c r="K22" s="19"/>
      <c r="L22" s="22" t="str">
        <f aca="false">IF(C22="","",IF(E22=0,H22,WORKDAY(I22,1,Holidays!$A$2:$A$40)))</f>
        <v/>
      </c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</row>
    <row r="23" customFormat="false" ht="15" hidden="false" customHeight="false" outlineLevel="0" collapsed="false">
      <c r="A23" s="18"/>
      <c r="B23" s="18"/>
      <c r="C23" s="19"/>
      <c r="D23" s="19"/>
      <c r="E23" s="18"/>
      <c r="F23" s="18"/>
      <c r="G23" s="18"/>
      <c r="H23" s="20" t="str">
        <f aca="false">IF(C23="","",WORKDAY(WORKDAY(MAX($D$5,IF(F23="",$D$5,IFERROR(INDEX($L$11:$L$60,MATCH(F23,$A$11:$A$60,0)),$D$5)),IF(G23="",$D$5,IFERROR(INDEX($L$11:$L$60,MATCH(G23,$A$11:$A$60,0)),$D$5))),-1,Holidays!$A$2:$A$40),1,Holidays!$A$2:$A$40))</f>
        <v/>
      </c>
      <c r="I23" s="20" t="str">
        <f aca="false">IF(C23="","",IF(E23=0,H23,WORKDAY(H23,E23-1,Holidays!$A$2:$A$40)))</f>
        <v/>
      </c>
      <c r="J23" s="21"/>
      <c r="K23" s="19"/>
      <c r="L23" s="22" t="str">
        <f aca="false">IF(C23="","",IF(E23=0,H23,WORKDAY(I23,1,Holidays!$A$2:$A$40)))</f>
        <v/>
      </c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</row>
    <row r="24" customFormat="false" ht="15" hidden="false" customHeight="false" outlineLevel="0" collapsed="false">
      <c r="A24" s="18"/>
      <c r="B24" s="18"/>
      <c r="C24" s="19"/>
      <c r="D24" s="19"/>
      <c r="E24" s="18"/>
      <c r="F24" s="18"/>
      <c r="G24" s="18"/>
      <c r="H24" s="20" t="str">
        <f aca="false">IF(C24="","",WORKDAY(WORKDAY(MAX($D$5,IF(F24="",$D$5,IFERROR(INDEX($L$11:$L$60,MATCH(F24,$A$11:$A$60,0)),$D$5)),IF(G24="",$D$5,IFERROR(INDEX($L$11:$L$60,MATCH(G24,$A$11:$A$60,0)),$D$5))),-1,Holidays!$A$2:$A$40),1,Holidays!$A$2:$A$40))</f>
        <v/>
      </c>
      <c r="I24" s="20" t="str">
        <f aca="false">IF(C24="","",IF(E24=0,H24,WORKDAY(H24,E24-1,Holidays!$A$2:$A$40)))</f>
        <v/>
      </c>
      <c r="J24" s="21"/>
      <c r="K24" s="19"/>
      <c r="L24" s="22" t="str">
        <f aca="false">IF(C24="","",IF(E24=0,H24,WORKDAY(I24,1,Holidays!$A$2:$A$40)))</f>
        <v/>
      </c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</row>
    <row r="25" customFormat="false" ht="15" hidden="false" customHeight="false" outlineLevel="0" collapsed="false">
      <c r="A25" s="18"/>
      <c r="B25" s="18"/>
      <c r="C25" s="19"/>
      <c r="D25" s="19"/>
      <c r="E25" s="18"/>
      <c r="F25" s="18"/>
      <c r="G25" s="18"/>
      <c r="H25" s="20" t="str">
        <f aca="false">IF(C25="","",WORKDAY(WORKDAY(MAX($D$5,IF(F25="",$D$5,IFERROR(INDEX($L$11:$L$60,MATCH(F25,$A$11:$A$60,0)),$D$5)),IF(G25="",$D$5,IFERROR(INDEX($L$11:$L$60,MATCH(G25,$A$11:$A$60,0)),$D$5))),-1,Holidays!$A$2:$A$40),1,Holidays!$A$2:$A$40))</f>
        <v/>
      </c>
      <c r="I25" s="20" t="str">
        <f aca="false">IF(C25="","",IF(E25=0,H25,WORKDAY(H25,E25-1,Holidays!$A$2:$A$40)))</f>
        <v/>
      </c>
      <c r="J25" s="21"/>
      <c r="K25" s="19"/>
      <c r="L25" s="22" t="str">
        <f aca="false">IF(C25="","",IF(E25=0,H25,WORKDAY(I25,1,Holidays!$A$2:$A$40)))</f>
        <v/>
      </c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</row>
    <row r="26" customFormat="false" ht="15" hidden="false" customHeight="false" outlineLevel="0" collapsed="false">
      <c r="A26" s="18"/>
      <c r="B26" s="18"/>
      <c r="C26" s="19"/>
      <c r="D26" s="19"/>
      <c r="E26" s="18"/>
      <c r="F26" s="18"/>
      <c r="G26" s="18"/>
      <c r="H26" s="20" t="str">
        <f aca="false">IF(C26="","",WORKDAY(WORKDAY(MAX($D$5,IF(F26="",$D$5,IFERROR(INDEX($L$11:$L$60,MATCH(F26,$A$11:$A$60,0)),$D$5)),IF(G26="",$D$5,IFERROR(INDEX($L$11:$L$60,MATCH(G26,$A$11:$A$60,0)),$D$5))),-1,Holidays!$A$2:$A$40),1,Holidays!$A$2:$A$40))</f>
        <v/>
      </c>
      <c r="I26" s="20" t="str">
        <f aca="false">IF(C26="","",IF(E26=0,H26,WORKDAY(H26,E26-1,Holidays!$A$2:$A$40)))</f>
        <v/>
      </c>
      <c r="J26" s="21"/>
      <c r="K26" s="19"/>
      <c r="L26" s="22" t="str">
        <f aca="false">IF(C26="","",IF(E26=0,H26,WORKDAY(I26,1,Holidays!$A$2:$A$40)))</f>
        <v/>
      </c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</row>
    <row r="27" customFormat="false" ht="15" hidden="false" customHeight="false" outlineLevel="0" collapsed="false">
      <c r="A27" s="18"/>
      <c r="B27" s="18"/>
      <c r="C27" s="19"/>
      <c r="D27" s="19"/>
      <c r="E27" s="18"/>
      <c r="F27" s="18"/>
      <c r="G27" s="18"/>
      <c r="H27" s="20" t="str">
        <f aca="false">IF(C27="","",WORKDAY(WORKDAY(MAX($D$5,IF(F27="",$D$5,IFERROR(INDEX($L$11:$L$60,MATCH(F27,$A$11:$A$60,0)),$D$5)),IF(G27="",$D$5,IFERROR(INDEX($L$11:$L$60,MATCH(G27,$A$11:$A$60,0)),$D$5))),-1,Holidays!$A$2:$A$40),1,Holidays!$A$2:$A$40))</f>
        <v/>
      </c>
      <c r="I27" s="20" t="str">
        <f aca="false">IF(C27="","",IF(E27=0,H27,WORKDAY(H27,E27-1,Holidays!$A$2:$A$40)))</f>
        <v/>
      </c>
      <c r="J27" s="21"/>
      <c r="K27" s="19"/>
      <c r="L27" s="22" t="str">
        <f aca="false">IF(C27="","",IF(E27=0,H27,WORKDAY(I27,1,Holidays!$A$2:$A$40)))</f>
        <v/>
      </c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</row>
    <row r="28" customFormat="false" ht="15" hidden="false" customHeight="false" outlineLevel="0" collapsed="false">
      <c r="A28" s="18"/>
      <c r="B28" s="18"/>
      <c r="C28" s="19"/>
      <c r="D28" s="19"/>
      <c r="E28" s="18"/>
      <c r="F28" s="18"/>
      <c r="G28" s="18"/>
      <c r="H28" s="20" t="str">
        <f aca="false">IF(C28="","",WORKDAY(WORKDAY(MAX($D$5,IF(F28="",$D$5,IFERROR(INDEX($L$11:$L$60,MATCH(F28,$A$11:$A$60,0)),$D$5)),IF(G28="",$D$5,IFERROR(INDEX($L$11:$L$60,MATCH(G28,$A$11:$A$60,0)),$D$5))),-1,Holidays!$A$2:$A$40),1,Holidays!$A$2:$A$40))</f>
        <v/>
      </c>
      <c r="I28" s="20" t="str">
        <f aca="false">IF(C28="","",IF(E28=0,H28,WORKDAY(H28,E28-1,Holidays!$A$2:$A$40)))</f>
        <v/>
      </c>
      <c r="J28" s="21"/>
      <c r="K28" s="19"/>
      <c r="L28" s="22" t="str">
        <f aca="false">IF(C28="","",IF(E28=0,H28,WORKDAY(I28,1,Holidays!$A$2:$A$40)))</f>
        <v/>
      </c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</row>
    <row r="29" customFormat="false" ht="15" hidden="false" customHeight="false" outlineLevel="0" collapsed="false">
      <c r="A29" s="18"/>
      <c r="B29" s="18"/>
      <c r="C29" s="19"/>
      <c r="D29" s="19"/>
      <c r="E29" s="18"/>
      <c r="F29" s="18"/>
      <c r="G29" s="18"/>
      <c r="H29" s="20" t="str">
        <f aca="false">IF(C29="","",WORKDAY(WORKDAY(MAX($D$5,IF(F29="",$D$5,IFERROR(INDEX($L$11:$L$60,MATCH(F29,$A$11:$A$60,0)),$D$5)),IF(G29="",$D$5,IFERROR(INDEX($L$11:$L$60,MATCH(G29,$A$11:$A$60,0)),$D$5))),-1,Holidays!$A$2:$A$40),1,Holidays!$A$2:$A$40))</f>
        <v/>
      </c>
      <c r="I29" s="20" t="str">
        <f aca="false">IF(C29="","",IF(E29=0,H29,WORKDAY(H29,E29-1,Holidays!$A$2:$A$40)))</f>
        <v/>
      </c>
      <c r="J29" s="21"/>
      <c r="K29" s="19"/>
      <c r="L29" s="22" t="str">
        <f aca="false">IF(C29="","",IF(E29=0,H29,WORKDAY(I29,1,Holidays!$A$2:$A$40)))</f>
        <v/>
      </c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</row>
    <row r="30" customFormat="false" ht="15" hidden="false" customHeight="false" outlineLevel="0" collapsed="false">
      <c r="A30" s="18"/>
      <c r="B30" s="18"/>
      <c r="C30" s="19"/>
      <c r="D30" s="19"/>
      <c r="E30" s="18"/>
      <c r="F30" s="18"/>
      <c r="G30" s="18"/>
      <c r="H30" s="20" t="str">
        <f aca="false">IF(C30="","",WORKDAY(WORKDAY(MAX($D$5,IF(F30="",$D$5,IFERROR(INDEX($L$11:$L$60,MATCH(F30,$A$11:$A$60,0)),$D$5)),IF(G30="",$D$5,IFERROR(INDEX($L$11:$L$60,MATCH(G30,$A$11:$A$60,0)),$D$5))),-1,Holidays!$A$2:$A$40),1,Holidays!$A$2:$A$40))</f>
        <v/>
      </c>
      <c r="I30" s="20" t="str">
        <f aca="false">IF(C30="","",IF(E30=0,H30,WORKDAY(H30,E30-1,Holidays!$A$2:$A$40)))</f>
        <v/>
      </c>
      <c r="J30" s="21"/>
      <c r="K30" s="19"/>
      <c r="L30" s="22" t="str">
        <f aca="false">IF(C30="","",IF(E30=0,H30,WORKDAY(I30,1,Holidays!$A$2:$A$40)))</f>
        <v/>
      </c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</row>
    <row r="31" customFormat="false" ht="15" hidden="false" customHeight="false" outlineLevel="0" collapsed="false">
      <c r="A31" s="18"/>
      <c r="B31" s="18"/>
      <c r="C31" s="19"/>
      <c r="D31" s="19"/>
      <c r="E31" s="18"/>
      <c r="F31" s="18"/>
      <c r="G31" s="18"/>
      <c r="H31" s="20" t="str">
        <f aca="false">IF(C31="","",WORKDAY(WORKDAY(MAX($D$5,IF(F31="",$D$5,IFERROR(INDEX($L$11:$L$60,MATCH(F31,$A$11:$A$60,0)),$D$5)),IF(G31="",$D$5,IFERROR(INDEX($L$11:$L$60,MATCH(G31,$A$11:$A$60,0)),$D$5))),-1,Holidays!$A$2:$A$40),1,Holidays!$A$2:$A$40))</f>
        <v/>
      </c>
      <c r="I31" s="20" t="str">
        <f aca="false">IF(C31="","",IF(E31=0,H31,WORKDAY(H31,E31-1,Holidays!$A$2:$A$40)))</f>
        <v/>
      </c>
      <c r="J31" s="21"/>
      <c r="K31" s="19"/>
      <c r="L31" s="22" t="str">
        <f aca="false">IF(C31="","",IF(E31=0,H31,WORKDAY(I31,1,Holidays!$A$2:$A$40)))</f>
        <v/>
      </c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</row>
    <row r="32" customFormat="false" ht="15" hidden="false" customHeight="false" outlineLevel="0" collapsed="false">
      <c r="A32" s="18"/>
      <c r="B32" s="18"/>
      <c r="C32" s="19"/>
      <c r="D32" s="19"/>
      <c r="E32" s="18"/>
      <c r="F32" s="18"/>
      <c r="G32" s="18"/>
      <c r="H32" s="20" t="str">
        <f aca="false">IF(C32="","",WORKDAY(WORKDAY(MAX($D$5,IF(F32="",$D$5,IFERROR(INDEX($L$11:$L$60,MATCH(F32,$A$11:$A$60,0)),$D$5)),IF(G32="",$D$5,IFERROR(INDEX($L$11:$L$60,MATCH(G32,$A$11:$A$60,0)),$D$5))),-1,Holidays!$A$2:$A$40),1,Holidays!$A$2:$A$40))</f>
        <v/>
      </c>
      <c r="I32" s="20" t="str">
        <f aca="false">IF(C32="","",IF(E32=0,H32,WORKDAY(H32,E32-1,Holidays!$A$2:$A$40)))</f>
        <v/>
      </c>
      <c r="J32" s="21"/>
      <c r="K32" s="19"/>
      <c r="L32" s="22" t="str">
        <f aca="false">IF(C32="","",IF(E32=0,H32,WORKDAY(I32,1,Holidays!$A$2:$A$40)))</f>
        <v/>
      </c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</row>
    <row r="33" customFormat="false" ht="15" hidden="false" customHeight="false" outlineLevel="0" collapsed="false">
      <c r="A33" s="18"/>
      <c r="B33" s="18"/>
      <c r="C33" s="19"/>
      <c r="D33" s="19"/>
      <c r="E33" s="18"/>
      <c r="F33" s="18"/>
      <c r="G33" s="18"/>
      <c r="H33" s="20" t="str">
        <f aca="false">IF(C33="","",WORKDAY(WORKDAY(MAX($D$5,IF(F33="",$D$5,IFERROR(INDEX($L$11:$L$60,MATCH(F33,$A$11:$A$60,0)),$D$5)),IF(G33="",$D$5,IFERROR(INDEX($L$11:$L$60,MATCH(G33,$A$11:$A$60,0)),$D$5))),-1,Holidays!$A$2:$A$40),1,Holidays!$A$2:$A$40))</f>
        <v/>
      </c>
      <c r="I33" s="20" t="str">
        <f aca="false">IF(C33="","",IF(E33=0,H33,WORKDAY(H33,E33-1,Holidays!$A$2:$A$40)))</f>
        <v/>
      </c>
      <c r="J33" s="21"/>
      <c r="K33" s="19"/>
      <c r="L33" s="22" t="str">
        <f aca="false">IF(C33="","",IF(E33=0,H33,WORKDAY(I33,1,Holidays!$A$2:$A$40)))</f>
        <v/>
      </c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</row>
    <row r="34" customFormat="false" ht="15" hidden="false" customHeight="false" outlineLevel="0" collapsed="false">
      <c r="A34" s="18"/>
      <c r="B34" s="18"/>
      <c r="C34" s="19"/>
      <c r="D34" s="19"/>
      <c r="E34" s="18"/>
      <c r="F34" s="18"/>
      <c r="G34" s="18"/>
      <c r="H34" s="20" t="str">
        <f aca="false">IF(C34="","",WORKDAY(WORKDAY(MAX($D$5,IF(F34="",$D$5,IFERROR(INDEX($L$11:$L$60,MATCH(F34,$A$11:$A$60,0)),$D$5)),IF(G34="",$D$5,IFERROR(INDEX($L$11:$L$60,MATCH(G34,$A$11:$A$60,0)),$D$5))),-1,Holidays!$A$2:$A$40),1,Holidays!$A$2:$A$40))</f>
        <v/>
      </c>
      <c r="I34" s="20" t="str">
        <f aca="false">IF(C34="","",IF(E34=0,H34,WORKDAY(H34,E34-1,Holidays!$A$2:$A$40)))</f>
        <v/>
      </c>
      <c r="J34" s="21"/>
      <c r="K34" s="19"/>
      <c r="L34" s="22" t="str">
        <f aca="false">IF(C34="","",IF(E34=0,H34,WORKDAY(I34,1,Holidays!$A$2:$A$40)))</f>
        <v/>
      </c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</row>
    <row r="35" customFormat="false" ht="15" hidden="false" customHeight="false" outlineLevel="0" collapsed="false">
      <c r="A35" s="18"/>
      <c r="B35" s="18"/>
      <c r="C35" s="19"/>
      <c r="D35" s="19"/>
      <c r="E35" s="18"/>
      <c r="F35" s="18"/>
      <c r="G35" s="18"/>
      <c r="H35" s="20" t="str">
        <f aca="false">IF(C35="","",WORKDAY(WORKDAY(MAX($D$5,IF(F35="",$D$5,IFERROR(INDEX($L$11:$L$60,MATCH(F35,$A$11:$A$60,0)),$D$5)),IF(G35="",$D$5,IFERROR(INDEX($L$11:$L$60,MATCH(G35,$A$11:$A$60,0)),$D$5))),-1,Holidays!$A$2:$A$40),1,Holidays!$A$2:$A$40))</f>
        <v/>
      </c>
      <c r="I35" s="20" t="str">
        <f aca="false">IF(C35="","",IF(E35=0,H35,WORKDAY(H35,E35-1,Holidays!$A$2:$A$40)))</f>
        <v/>
      </c>
      <c r="J35" s="21"/>
      <c r="K35" s="19"/>
      <c r="L35" s="22" t="str">
        <f aca="false">IF(C35="","",IF(E35=0,H35,WORKDAY(I35,1,Holidays!$A$2:$A$40)))</f>
        <v/>
      </c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</row>
    <row r="36" customFormat="false" ht="15" hidden="false" customHeight="false" outlineLevel="0" collapsed="false">
      <c r="A36" s="18"/>
      <c r="B36" s="18"/>
      <c r="C36" s="19"/>
      <c r="D36" s="19"/>
      <c r="E36" s="18"/>
      <c r="F36" s="18"/>
      <c r="G36" s="18"/>
      <c r="H36" s="20" t="str">
        <f aca="false">IF(C36="","",WORKDAY(WORKDAY(MAX($D$5,IF(F36="",$D$5,IFERROR(INDEX($L$11:$L$60,MATCH(F36,$A$11:$A$60,0)),$D$5)),IF(G36="",$D$5,IFERROR(INDEX($L$11:$L$60,MATCH(G36,$A$11:$A$60,0)),$D$5))),-1,Holidays!$A$2:$A$40),1,Holidays!$A$2:$A$40))</f>
        <v/>
      </c>
      <c r="I36" s="20" t="str">
        <f aca="false">IF(C36="","",IF(E36=0,H36,WORKDAY(H36,E36-1,Holidays!$A$2:$A$40)))</f>
        <v/>
      </c>
      <c r="J36" s="21"/>
      <c r="K36" s="19"/>
      <c r="L36" s="22" t="str">
        <f aca="false">IF(C36="","",IF(E36=0,H36,WORKDAY(I36,1,Holidays!$A$2:$A$40)))</f>
        <v/>
      </c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</row>
    <row r="37" customFormat="false" ht="15" hidden="false" customHeight="false" outlineLevel="0" collapsed="false">
      <c r="A37" s="18"/>
      <c r="B37" s="18"/>
      <c r="C37" s="19"/>
      <c r="D37" s="19"/>
      <c r="E37" s="18"/>
      <c r="F37" s="18"/>
      <c r="G37" s="18"/>
      <c r="H37" s="20" t="str">
        <f aca="false">IF(C37="","",WORKDAY(WORKDAY(MAX($D$5,IF(F37="",$D$5,IFERROR(INDEX($L$11:$L$60,MATCH(F37,$A$11:$A$60,0)),$D$5)),IF(G37="",$D$5,IFERROR(INDEX($L$11:$L$60,MATCH(G37,$A$11:$A$60,0)),$D$5))),-1,Holidays!$A$2:$A$40),1,Holidays!$A$2:$A$40))</f>
        <v/>
      </c>
      <c r="I37" s="20" t="str">
        <f aca="false">IF(C37="","",IF(E37=0,H37,WORKDAY(H37,E37-1,Holidays!$A$2:$A$40)))</f>
        <v/>
      </c>
      <c r="J37" s="21"/>
      <c r="K37" s="19"/>
      <c r="L37" s="22" t="str">
        <f aca="false">IF(C37="","",IF(E37=0,H37,WORKDAY(I37,1,Holidays!$A$2:$A$40)))</f>
        <v/>
      </c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</row>
    <row r="38" customFormat="false" ht="15" hidden="false" customHeight="false" outlineLevel="0" collapsed="false">
      <c r="A38" s="18"/>
      <c r="B38" s="18"/>
      <c r="C38" s="19"/>
      <c r="D38" s="19"/>
      <c r="E38" s="18"/>
      <c r="F38" s="18"/>
      <c r="G38" s="18"/>
      <c r="H38" s="20" t="str">
        <f aca="false">IF(C38="","",WORKDAY(WORKDAY(MAX($D$5,IF(F38="",$D$5,IFERROR(INDEX($L$11:$L$60,MATCH(F38,$A$11:$A$60,0)),$D$5)),IF(G38="",$D$5,IFERROR(INDEX($L$11:$L$60,MATCH(G38,$A$11:$A$60,0)),$D$5))),-1,Holidays!$A$2:$A$40),1,Holidays!$A$2:$A$40))</f>
        <v/>
      </c>
      <c r="I38" s="20" t="str">
        <f aca="false">IF(C38="","",IF(E38=0,H38,WORKDAY(H38,E38-1,Holidays!$A$2:$A$40)))</f>
        <v/>
      </c>
      <c r="J38" s="21"/>
      <c r="K38" s="19"/>
      <c r="L38" s="22" t="str">
        <f aca="false">IF(C38="","",IF(E38=0,H38,WORKDAY(I38,1,Holidays!$A$2:$A$40)))</f>
        <v/>
      </c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</row>
    <row r="39" customFormat="false" ht="15" hidden="false" customHeight="false" outlineLevel="0" collapsed="false">
      <c r="A39" s="18"/>
      <c r="B39" s="18"/>
      <c r="C39" s="19"/>
      <c r="D39" s="19"/>
      <c r="E39" s="18"/>
      <c r="F39" s="18"/>
      <c r="G39" s="18"/>
      <c r="H39" s="20" t="str">
        <f aca="false">IF(C39="","",WORKDAY(WORKDAY(MAX($D$5,IF(F39="",$D$5,IFERROR(INDEX($L$11:$L$60,MATCH(F39,$A$11:$A$60,0)),$D$5)),IF(G39="",$D$5,IFERROR(INDEX($L$11:$L$60,MATCH(G39,$A$11:$A$60,0)),$D$5))),-1,Holidays!$A$2:$A$40),1,Holidays!$A$2:$A$40))</f>
        <v/>
      </c>
      <c r="I39" s="20" t="str">
        <f aca="false">IF(C39="","",IF(E39=0,H39,WORKDAY(H39,E39-1,Holidays!$A$2:$A$40)))</f>
        <v/>
      </c>
      <c r="J39" s="21"/>
      <c r="K39" s="19"/>
      <c r="L39" s="22" t="str">
        <f aca="false">IF(C39="","",IF(E39=0,H39,WORKDAY(I39,1,Holidays!$A$2:$A$40)))</f>
        <v/>
      </c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</row>
    <row r="40" customFormat="false" ht="15" hidden="false" customHeight="false" outlineLevel="0" collapsed="false">
      <c r="A40" s="18"/>
      <c r="B40" s="18"/>
      <c r="C40" s="19"/>
      <c r="D40" s="19"/>
      <c r="E40" s="18"/>
      <c r="F40" s="18"/>
      <c r="G40" s="18"/>
      <c r="H40" s="20" t="str">
        <f aca="false">IF(C40="","",WORKDAY(WORKDAY(MAX($D$5,IF(F40="",$D$5,IFERROR(INDEX($L$11:$L$60,MATCH(F40,$A$11:$A$60,0)),$D$5)),IF(G40="",$D$5,IFERROR(INDEX($L$11:$L$60,MATCH(G40,$A$11:$A$60,0)),$D$5))),-1,Holidays!$A$2:$A$40),1,Holidays!$A$2:$A$40))</f>
        <v/>
      </c>
      <c r="I40" s="20" t="str">
        <f aca="false">IF(C40="","",IF(E40=0,H40,WORKDAY(H40,E40-1,Holidays!$A$2:$A$40)))</f>
        <v/>
      </c>
      <c r="J40" s="21"/>
      <c r="K40" s="19"/>
      <c r="L40" s="22" t="str">
        <f aca="false">IF(C40="","",IF(E40=0,H40,WORKDAY(I40,1,Holidays!$A$2:$A$40)))</f>
        <v/>
      </c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</row>
    <row r="41" customFormat="false" ht="15" hidden="false" customHeight="false" outlineLevel="0" collapsed="false">
      <c r="A41" s="18"/>
      <c r="B41" s="18"/>
      <c r="C41" s="19"/>
      <c r="D41" s="19"/>
      <c r="E41" s="18"/>
      <c r="F41" s="18"/>
      <c r="G41" s="18"/>
      <c r="H41" s="20" t="str">
        <f aca="false">IF(C41="","",WORKDAY(WORKDAY(MAX($D$5,IF(F41="",$D$5,IFERROR(INDEX($L$11:$L$60,MATCH(F41,$A$11:$A$60,0)),$D$5)),IF(G41="",$D$5,IFERROR(INDEX($L$11:$L$60,MATCH(G41,$A$11:$A$60,0)),$D$5))),-1,Holidays!$A$2:$A$40),1,Holidays!$A$2:$A$40))</f>
        <v/>
      </c>
      <c r="I41" s="20" t="str">
        <f aca="false">IF(C41="","",IF(E41=0,H41,WORKDAY(H41,E41-1,Holidays!$A$2:$A$40)))</f>
        <v/>
      </c>
      <c r="J41" s="21"/>
      <c r="K41" s="19"/>
      <c r="L41" s="22" t="str">
        <f aca="false">IF(C41="","",IF(E41=0,H41,WORKDAY(I41,1,Holidays!$A$2:$A$40)))</f>
        <v/>
      </c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</row>
    <row r="42" customFormat="false" ht="15" hidden="false" customHeight="false" outlineLevel="0" collapsed="false">
      <c r="A42" s="18"/>
      <c r="B42" s="18"/>
      <c r="C42" s="19"/>
      <c r="D42" s="19"/>
      <c r="E42" s="18"/>
      <c r="F42" s="18"/>
      <c r="G42" s="18"/>
      <c r="H42" s="20" t="str">
        <f aca="false">IF(C42="","",WORKDAY(WORKDAY(MAX($D$5,IF(F42="",$D$5,IFERROR(INDEX($L$11:$L$60,MATCH(F42,$A$11:$A$60,0)),$D$5)),IF(G42="",$D$5,IFERROR(INDEX($L$11:$L$60,MATCH(G42,$A$11:$A$60,0)),$D$5))),-1,Holidays!$A$2:$A$40),1,Holidays!$A$2:$A$40))</f>
        <v/>
      </c>
      <c r="I42" s="20" t="str">
        <f aca="false">IF(C42="","",IF(E42=0,H42,WORKDAY(H42,E42-1,Holidays!$A$2:$A$40)))</f>
        <v/>
      </c>
      <c r="J42" s="21"/>
      <c r="K42" s="19"/>
      <c r="L42" s="22" t="str">
        <f aca="false">IF(C42="","",IF(E42=0,H42,WORKDAY(I42,1,Holidays!$A$2:$A$40)))</f>
        <v/>
      </c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</row>
    <row r="43" customFormat="false" ht="15" hidden="false" customHeight="false" outlineLevel="0" collapsed="false">
      <c r="A43" s="18"/>
      <c r="B43" s="18"/>
      <c r="C43" s="19"/>
      <c r="D43" s="19"/>
      <c r="E43" s="18"/>
      <c r="F43" s="18"/>
      <c r="G43" s="18"/>
      <c r="H43" s="20" t="str">
        <f aca="false">IF(C43="","",WORKDAY(WORKDAY(MAX($D$5,IF(F43="",$D$5,IFERROR(INDEX($L$11:$L$60,MATCH(F43,$A$11:$A$60,0)),$D$5)),IF(G43="",$D$5,IFERROR(INDEX($L$11:$L$60,MATCH(G43,$A$11:$A$60,0)),$D$5))),-1,Holidays!$A$2:$A$40),1,Holidays!$A$2:$A$40))</f>
        <v/>
      </c>
      <c r="I43" s="20" t="str">
        <f aca="false">IF(C43="","",IF(E43=0,H43,WORKDAY(H43,E43-1,Holidays!$A$2:$A$40)))</f>
        <v/>
      </c>
      <c r="J43" s="21"/>
      <c r="K43" s="19"/>
      <c r="L43" s="22" t="str">
        <f aca="false">IF(C43="","",IF(E43=0,H43,WORKDAY(I43,1,Holidays!$A$2:$A$40)))</f>
        <v/>
      </c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</row>
    <row r="44" customFormat="false" ht="15" hidden="false" customHeight="false" outlineLevel="0" collapsed="false">
      <c r="A44" s="18"/>
      <c r="B44" s="18"/>
      <c r="C44" s="19"/>
      <c r="D44" s="19"/>
      <c r="E44" s="18"/>
      <c r="F44" s="18"/>
      <c r="G44" s="18"/>
      <c r="H44" s="20" t="str">
        <f aca="false">IF(C44="","",WORKDAY(WORKDAY(MAX($D$5,IF(F44="",$D$5,IFERROR(INDEX($L$11:$L$60,MATCH(F44,$A$11:$A$60,0)),$D$5)),IF(G44="",$D$5,IFERROR(INDEX($L$11:$L$60,MATCH(G44,$A$11:$A$60,0)),$D$5))),-1,Holidays!$A$2:$A$40),1,Holidays!$A$2:$A$40))</f>
        <v/>
      </c>
      <c r="I44" s="20" t="str">
        <f aca="false">IF(C44="","",IF(E44=0,H44,WORKDAY(H44,E44-1,Holidays!$A$2:$A$40)))</f>
        <v/>
      </c>
      <c r="J44" s="21"/>
      <c r="K44" s="19"/>
      <c r="L44" s="22" t="str">
        <f aca="false">IF(C44="","",IF(E44=0,H44,WORKDAY(I44,1,Holidays!$A$2:$A$40)))</f>
        <v/>
      </c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</row>
    <row r="45" customFormat="false" ht="15" hidden="false" customHeight="false" outlineLevel="0" collapsed="false">
      <c r="A45" s="18"/>
      <c r="B45" s="18"/>
      <c r="C45" s="19"/>
      <c r="D45" s="19"/>
      <c r="E45" s="18"/>
      <c r="F45" s="18"/>
      <c r="G45" s="18"/>
      <c r="H45" s="20" t="str">
        <f aca="false">IF(C45="","",WORKDAY(WORKDAY(MAX($D$5,IF(F45="",$D$5,IFERROR(INDEX($L$11:$L$60,MATCH(F45,$A$11:$A$60,0)),$D$5)),IF(G45="",$D$5,IFERROR(INDEX($L$11:$L$60,MATCH(G45,$A$11:$A$60,0)),$D$5))),-1,Holidays!$A$2:$A$40),1,Holidays!$A$2:$A$40))</f>
        <v/>
      </c>
      <c r="I45" s="20" t="str">
        <f aca="false">IF(C45="","",IF(E45=0,H45,WORKDAY(H45,E45-1,Holidays!$A$2:$A$40)))</f>
        <v/>
      </c>
      <c r="J45" s="21"/>
      <c r="K45" s="19"/>
      <c r="L45" s="22" t="str">
        <f aca="false">IF(C45="","",IF(E45=0,H45,WORKDAY(I45,1,Holidays!$A$2:$A$40)))</f>
        <v/>
      </c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</row>
    <row r="46" customFormat="false" ht="15" hidden="false" customHeight="false" outlineLevel="0" collapsed="false">
      <c r="A46" s="18"/>
      <c r="B46" s="18"/>
      <c r="C46" s="19"/>
      <c r="D46" s="19"/>
      <c r="E46" s="18"/>
      <c r="F46" s="18"/>
      <c r="G46" s="18"/>
      <c r="H46" s="20" t="str">
        <f aca="false">IF(C46="","",WORKDAY(WORKDAY(MAX($D$5,IF(F46="",$D$5,IFERROR(INDEX($L$11:$L$60,MATCH(F46,$A$11:$A$60,0)),$D$5)),IF(G46="",$D$5,IFERROR(INDEX($L$11:$L$60,MATCH(G46,$A$11:$A$60,0)),$D$5))),-1,Holidays!$A$2:$A$40),1,Holidays!$A$2:$A$40))</f>
        <v/>
      </c>
      <c r="I46" s="20" t="str">
        <f aca="false">IF(C46="","",IF(E46=0,H46,WORKDAY(H46,E46-1,Holidays!$A$2:$A$40)))</f>
        <v/>
      </c>
      <c r="J46" s="21"/>
      <c r="K46" s="19"/>
      <c r="L46" s="22" t="str">
        <f aca="false">IF(C46="","",IF(E46=0,H46,WORKDAY(I46,1,Holidays!$A$2:$A$40)))</f>
        <v/>
      </c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</row>
    <row r="47" customFormat="false" ht="15" hidden="false" customHeight="false" outlineLevel="0" collapsed="false">
      <c r="A47" s="18"/>
      <c r="B47" s="18"/>
      <c r="C47" s="19"/>
      <c r="D47" s="19"/>
      <c r="E47" s="18"/>
      <c r="F47" s="18"/>
      <c r="G47" s="18"/>
      <c r="H47" s="20" t="str">
        <f aca="false">IF(C47="","",WORKDAY(WORKDAY(MAX($D$5,IF(F47="",$D$5,IFERROR(INDEX($L$11:$L$60,MATCH(F47,$A$11:$A$60,0)),$D$5)),IF(G47="",$D$5,IFERROR(INDEX($L$11:$L$60,MATCH(G47,$A$11:$A$60,0)),$D$5))),-1,Holidays!$A$2:$A$40),1,Holidays!$A$2:$A$40))</f>
        <v/>
      </c>
      <c r="I47" s="20" t="str">
        <f aca="false">IF(C47="","",IF(E47=0,H47,WORKDAY(H47,E47-1,Holidays!$A$2:$A$40)))</f>
        <v/>
      </c>
      <c r="J47" s="21"/>
      <c r="K47" s="19"/>
      <c r="L47" s="22" t="str">
        <f aca="false">IF(C47="","",IF(E47=0,H47,WORKDAY(I47,1,Holidays!$A$2:$A$40)))</f>
        <v/>
      </c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</row>
    <row r="48" customFormat="false" ht="15" hidden="false" customHeight="false" outlineLevel="0" collapsed="false">
      <c r="A48" s="18"/>
      <c r="B48" s="18"/>
      <c r="C48" s="19"/>
      <c r="D48" s="19"/>
      <c r="E48" s="18"/>
      <c r="F48" s="18"/>
      <c r="G48" s="18"/>
      <c r="H48" s="20" t="str">
        <f aca="false">IF(C48="","",WORKDAY(WORKDAY(MAX($D$5,IF(F48="",$D$5,IFERROR(INDEX($L$11:$L$60,MATCH(F48,$A$11:$A$60,0)),$D$5)),IF(G48="",$D$5,IFERROR(INDEX($L$11:$L$60,MATCH(G48,$A$11:$A$60,0)),$D$5))),-1,Holidays!$A$2:$A$40),1,Holidays!$A$2:$A$40))</f>
        <v/>
      </c>
      <c r="I48" s="20" t="str">
        <f aca="false">IF(C48="","",IF(E48=0,H48,WORKDAY(H48,E48-1,Holidays!$A$2:$A$40)))</f>
        <v/>
      </c>
      <c r="J48" s="21"/>
      <c r="K48" s="19"/>
      <c r="L48" s="22" t="str">
        <f aca="false">IF(C48="","",IF(E48=0,H48,WORKDAY(I48,1,Holidays!$A$2:$A$40)))</f>
        <v/>
      </c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</row>
    <row r="49" customFormat="false" ht="15" hidden="false" customHeight="false" outlineLevel="0" collapsed="false">
      <c r="A49" s="18"/>
      <c r="B49" s="18"/>
      <c r="C49" s="19"/>
      <c r="D49" s="19"/>
      <c r="E49" s="18"/>
      <c r="F49" s="18"/>
      <c r="G49" s="18"/>
      <c r="H49" s="20" t="str">
        <f aca="false">IF(C49="","",WORKDAY(WORKDAY(MAX($D$5,IF(F49="",$D$5,IFERROR(INDEX($L$11:$L$60,MATCH(F49,$A$11:$A$60,0)),$D$5)),IF(G49="",$D$5,IFERROR(INDEX($L$11:$L$60,MATCH(G49,$A$11:$A$60,0)),$D$5))),-1,Holidays!$A$2:$A$40),1,Holidays!$A$2:$A$40))</f>
        <v/>
      </c>
      <c r="I49" s="20" t="str">
        <f aca="false">IF(C49="","",IF(E49=0,H49,WORKDAY(H49,E49-1,Holidays!$A$2:$A$40)))</f>
        <v/>
      </c>
      <c r="J49" s="21"/>
      <c r="K49" s="19"/>
      <c r="L49" s="22" t="str">
        <f aca="false">IF(C49="","",IF(E49=0,H49,WORKDAY(I49,1,Holidays!$A$2:$A$40)))</f>
        <v/>
      </c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</row>
    <row r="50" customFormat="false" ht="15" hidden="false" customHeight="false" outlineLevel="0" collapsed="false">
      <c r="A50" s="18"/>
      <c r="B50" s="18"/>
      <c r="C50" s="19"/>
      <c r="D50" s="19"/>
      <c r="E50" s="18"/>
      <c r="F50" s="18"/>
      <c r="G50" s="18"/>
      <c r="H50" s="20" t="str">
        <f aca="false">IF(C50="","",WORKDAY(WORKDAY(MAX($D$5,IF(F50="",$D$5,IFERROR(INDEX($L$11:$L$60,MATCH(F50,$A$11:$A$60,0)),$D$5)),IF(G50="",$D$5,IFERROR(INDEX($L$11:$L$60,MATCH(G50,$A$11:$A$60,0)),$D$5))),-1,Holidays!$A$2:$A$40),1,Holidays!$A$2:$A$40))</f>
        <v/>
      </c>
      <c r="I50" s="20" t="str">
        <f aca="false">IF(C50="","",IF(E50=0,H50,WORKDAY(H50,E50-1,Holidays!$A$2:$A$40)))</f>
        <v/>
      </c>
      <c r="J50" s="21"/>
      <c r="K50" s="19"/>
      <c r="L50" s="22" t="str">
        <f aca="false">IF(C50="","",IF(E50=0,H50,WORKDAY(I50,1,Holidays!$A$2:$A$40)))</f>
        <v/>
      </c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</row>
    <row r="51" customFormat="false" ht="15" hidden="false" customHeight="false" outlineLevel="0" collapsed="false">
      <c r="A51" s="18"/>
      <c r="B51" s="18"/>
      <c r="C51" s="19"/>
      <c r="D51" s="19"/>
      <c r="E51" s="18"/>
      <c r="F51" s="18"/>
      <c r="G51" s="18"/>
      <c r="H51" s="20" t="str">
        <f aca="false">IF(C51="","",WORKDAY(WORKDAY(MAX($D$5,IF(F51="",$D$5,IFERROR(INDEX($L$11:$L$60,MATCH(F51,$A$11:$A$60,0)),$D$5)),IF(G51="",$D$5,IFERROR(INDEX($L$11:$L$60,MATCH(G51,$A$11:$A$60,0)),$D$5))),-1,Holidays!$A$2:$A$40),1,Holidays!$A$2:$A$40))</f>
        <v/>
      </c>
      <c r="I51" s="20" t="str">
        <f aca="false">IF(C51="","",IF(E51=0,H51,WORKDAY(H51,E51-1,Holidays!$A$2:$A$40)))</f>
        <v/>
      </c>
      <c r="J51" s="21"/>
      <c r="K51" s="19"/>
      <c r="L51" s="22" t="str">
        <f aca="false">IF(C51="","",IF(E51=0,H51,WORKDAY(I51,1,Holidays!$A$2:$A$40)))</f>
        <v/>
      </c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</row>
    <row r="52" customFormat="false" ht="15" hidden="false" customHeight="false" outlineLevel="0" collapsed="false">
      <c r="A52" s="18"/>
      <c r="B52" s="18"/>
      <c r="C52" s="19"/>
      <c r="D52" s="19"/>
      <c r="E52" s="18"/>
      <c r="F52" s="18"/>
      <c r="G52" s="18"/>
      <c r="H52" s="20" t="str">
        <f aca="false">IF(C52="","",WORKDAY(WORKDAY(MAX($D$5,IF(F52="",$D$5,IFERROR(INDEX($L$11:$L$60,MATCH(F52,$A$11:$A$60,0)),$D$5)),IF(G52="",$D$5,IFERROR(INDEX($L$11:$L$60,MATCH(G52,$A$11:$A$60,0)),$D$5))),-1,Holidays!$A$2:$A$40),1,Holidays!$A$2:$A$40))</f>
        <v/>
      </c>
      <c r="I52" s="20" t="str">
        <f aca="false">IF(C52="","",IF(E52=0,H52,WORKDAY(H52,E52-1,Holidays!$A$2:$A$40)))</f>
        <v/>
      </c>
      <c r="J52" s="21"/>
      <c r="K52" s="19"/>
      <c r="L52" s="22" t="str">
        <f aca="false">IF(C52="","",IF(E52=0,H52,WORKDAY(I52,1,Holidays!$A$2:$A$40)))</f>
        <v/>
      </c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</row>
    <row r="53" customFormat="false" ht="15" hidden="false" customHeight="false" outlineLevel="0" collapsed="false">
      <c r="A53" s="18"/>
      <c r="B53" s="18"/>
      <c r="C53" s="19"/>
      <c r="D53" s="19"/>
      <c r="E53" s="18"/>
      <c r="F53" s="18"/>
      <c r="G53" s="18"/>
      <c r="H53" s="20" t="str">
        <f aca="false">IF(C53="","",WORKDAY(WORKDAY(MAX($D$5,IF(F53="",$D$5,IFERROR(INDEX($L$11:$L$60,MATCH(F53,$A$11:$A$60,0)),$D$5)),IF(G53="",$D$5,IFERROR(INDEX($L$11:$L$60,MATCH(G53,$A$11:$A$60,0)),$D$5))),-1,Holidays!$A$2:$A$40),1,Holidays!$A$2:$A$40))</f>
        <v/>
      </c>
      <c r="I53" s="20" t="str">
        <f aca="false">IF(C53="","",IF(E53=0,H53,WORKDAY(H53,E53-1,Holidays!$A$2:$A$40)))</f>
        <v/>
      </c>
      <c r="J53" s="21"/>
      <c r="K53" s="19"/>
      <c r="L53" s="22" t="str">
        <f aca="false">IF(C53="","",IF(E53=0,H53,WORKDAY(I53,1,Holidays!$A$2:$A$40)))</f>
        <v/>
      </c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</row>
    <row r="54" customFormat="false" ht="15" hidden="false" customHeight="false" outlineLevel="0" collapsed="false">
      <c r="A54" s="18"/>
      <c r="B54" s="18"/>
      <c r="C54" s="19"/>
      <c r="D54" s="19"/>
      <c r="E54" s="18"/>
      <c r="F54" s="18"/>
      <c r="G54" s="18"/>
      <c r="H54" s="20" t="str">
        <f aca="false">IF(C54="","",WORKDAY(WORKDAY(MAX($D$5,IF(F54="",$D$5,IFERROR(INDEX($L$11:$L$60,MATCH(F54,$A$11:$A$60,0)),$D$5)),IF(G54="",$D$5,IFERROR(INDEX($L$11:$L$60,MATCH(G54,$A$11:$A$60,0)),$D$5))),-1,Holidays!$A$2:$A$40),1,Holidays!$A$2:$A$40))</f>
        <v/>
      </c>
      <c r="I54" s="20" t="str">
        <f aca="false">IF(C54="","",IF(E54=0,H54,WORKDAY(H54,E54-1,Holidays!$A$2:$A$40)))</f>
        <v/>
      </c>
      <c r="J54" s="21"/>
      <c r="K54" s="19"/>
      <c r="L54" s="22" t="str">
        <f aca="false">IF(C54="","",IF(E54=0,H54,WORKDAY(I54,1,Holidays!$A$2:$A$40)))</f>
        <v/>
      </c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</row>
    <row r="55" customFormat="false" ht="15" hidden="false" customHeight="false" outlineLevel="0" collapsed="false">
      <c r="A55" s="18"/>
      <c r="B55" s="18"/>
      <c r="C55" s="19"/>
      <c r="D55" s="19"/>
      <c r="E55" s="18"/>
      <c r="F55" s="18"/>
      <c r="G55" s="18"/>
      <c r="H55" s="20" t="str">
        <f aca="false">IF(C55="","",WORKDAY(WORKDAY(MAX($D$5,IF(F55="",$D$5,IFERROR(INDEX($L$11:$L$60,MATCH(F55,$A$11:$A$60,0)),$D$5)),IF(G55="",$D$5,IFERROR(INDEX($L$11:$L$60,MATCH(G55,$A$11:$A$60,0)),$D$5))),-1,Holidays!$A$2:$A$40),1,Holidays!$A$2:$A$40))</f>
        <v/>
      </c>
      <c r="I55" s="20" t="str">
        <f aca="false">IF(C55="","",IF(E55=0,H55,WORKDAY(H55,E55-1,Holidays!$A$2:$A$40)))</f>
        <v/>
      </c>
      <c r="J55" s="21"/>
      <c r="K55" s="19"/>
      <c r="L55" s="22" t="str">
        <f aca="false">IF(C55="","",IF(E55=0,H55,WORKDAY(I55,1,Holidays!$A$2:$A$40)))</f>
        <v/>
      </c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</row>
    <row r="56" customFormat="false" ht="15" hidden="false" customHeight="false" outlineLevel="0" collapsed="false">
      <c r="A56" s="18"/>
      <c r="B56" s="18"/>
      <c r="C56" s="19"/>
      <c r="D56" s="19"/>
      <c r="E56" s="18"/>
      <c r="F56" s="18"/>
      <c r="G56" s="18"/>
      <c r="H56" s="20" t="str">
        <f aca="false">IF(C56="","",WORKDAY(WORKDAY(MAX($D$5,IF(F56="",$D$5,IFERROR(INDEX($L$11:$L$60,MATCH(F56,$A$11:$A$60,0)),$D$5)),IF(G56="",$D$5,IFERROR(INDEX($L$11:$L$60,MATCH(G56,$A$11:$A$60,0)),$D$5))),-1,Holidays!$A$2:$A$40),1,Holidays!$A$2:$A$40))</f>
        <v/>
      </c>
      <c r="I56" s="20" t="str">
        <f aca="false">IF(C56="","",IF(E56=0,H56,WORKDAY(H56,E56-1,Holidays!$A$2:$A$40)))</f>
        <v/>
      </c>
      <c r="J56" s="21"/>
      <c r="K56" s="19"/>
      <c r="L56" s="22" t="str">
        <f aca="false">IF(C56="","",IF(E56=0,H56,WORKDAY(I56,1,Holidays!$A$2:$A$40)))</f>
        <v/>
      </c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</row>
    <row r="57" customFormat="false" ht="15" hidden="false" customHeight="false" outlineLevel="0" collapsed="false">
      <c r="A57" s="18"/>
      <c r="B57" s="18"/>
      <c r="C57" s="19"/>
      <c r="D57" s="19"/>
      <c r="E57" s="18"/>
      <c r="F57" s="18"/>
      <c r="G57" s="18"/>
      <c r="H57" s="20" t="str">
        <f aca="false">IF(C57="","",WORKDAY(WORKDAY(MAX($D$5,IF(F57="",$D$5,IFERROR(INDEX($L$11:$L$60,MATCH(F57,$A$11:$A$60,0)),$D$5)),IF(G57="",$D$5,IFERROR(INDEX($L$11:$L$60,MATCH(G57,$A$11:$A$60,0)),$D$5))),-1,Holidays!$A$2:$A$40),1,Holidays!$A$2:$A$40))</f>
        <v/>
      </c>
      <c r="I57" s="20" t="str">
        <f aca="false">IF(C57="","",IF(E57=0,H57,WORKDAY(H57,E57-1,Holidays!$A$2:$A$40)))</f>
        <v/>
      </c>
      <c r="J57" s="21"/>
      <c r="K57" s="19"/>
      <c r="L57" s="22" t="str">
        <f aca="false">IF(C57="","",IF(E57=0,H57,WORKDAY(I57,1,Holidays!$A$2:$A$40)))</f>
        <v/>
      </c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</row>
    <row r="58" customFormat="false" ht="15" hidden="false" customHeight="false" outlineLevel="0" collapsed="false">
      <c r="A58" s="18"/>
      <c r="B58" s="18"/>
      <c r="C58" s="19"/>
      <c r="D58" s="19"/>
      <c r="E58" s="18"/>
      <c r="F58" s="18"/>
      <c r="G58" s="18"/>
      <c r="H58" s="20" t="str">
        <f aca="false">IF(C58="","",WORKDAY(WORKDAY(MAX($D$5,IF(F58="",$D$5,IFERROR(INDEX($L$11:$L$60,MATCH(F58,$A$11:$A$60,0)),$D$5)),IF(G58="",$D$5,IFERROR(INDEX($L$11:$L$60,MATCH(G58,$A$11:$A$60,0)),$D$5))),-1,Holidays!$A$2:$A$40),1,Holidays!$A$2:$A$40))</f>
        <v/>
      </c>
      <c r="I58" s="20" t="str">
        <f aca="false">IF(C58="","",IF(E58=0,H58,WORKDAY(H58,E58-1,Holidays!$A$2:$A$40)))</f>
        <v/>
      </c>
      <c r="J58" s="21"/>
      <c r="K58" s="19"/>
      <c r="L58" s="22" t="str">
        <f aca="false">IF(C58="","",IF(E58=0,H58,WORKDAY(I58,1,Holidays!$A$2:$A$40)))</f>
        <v/>
      </c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</row>
    <row r="59" customFormat="false" ht="15" hidden="false" customHeight="false" outlineLevel="0" collapsed="false">
      <c r="A59" s="18"/>
      <c r="B59" s="18"/>
      <c r="C59" s="19"/>
      <c r="D59" s="19"/>
      <c r="E59" s="18"/>
      <c r="F59" s="18"/>
      <c r="G59" s="18"/>
      <c r="H59" s="20" t="str">
        <f aca="false">IF(C59="","",WORKDAY(WORKDAY(MAX($D$5,IF(F59="",$D$5,IFERROR(INDEX($L$11:$L$60,MATCH(F59,$A$11:$A$60,0)),$D$5)),IF(G59="",$D$5,IFERROR(INDEX($L$11:$L$60,MATCH(G59,$A$11:$A$60,0)),$D$5))),-1,Holidays!$A$2:$A$40),1,Holidays!$A$2:$A$40))</f>
        <v/>
      </c>
      <c r="I59" s="20" t="str">
        <f aca="false">IF(C59="","",IF(E59=0,H59,WORKDAY(H59,E59-1,Holidays!$A$2:$A$40)))</f>
        <v/>
      </c>
      <c r="J59" s="21"/>
      <c r="K59" s="19"/>
      <c r="L59" s="22" t="str">
        <f aca="false">IF(C59="","",IF(E59=0,H59,WORKDAY(I59,1,Holidays!$A$2:$A$40)))</f>
        <v/>
      </c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</row>
    <row r="60" customFormat="false" ht="15" hidden="false" customHeight="false" outlineLevel="0" collapsed="false">
      <c r="A60" s="18"/>
      <c r="B60" s="18"/>
      <c r="C60" s="19"/>
      <c r="D60" s="19"/>
      <c r="E60" s="18"/>
      <c r="F60" s="18"/>
      <c r="G60" s="18"/>
      <c r="H60" s="20" t="str">
        <f aca="false">IF(C60="","",WORKDAY(WORKDAY(MAX($D$5,IF(F60="",$D$5,IFERROR(INDEX($L$11:$L$60,MATCH(F60,$A$11:$A$60,0)),$D$5)),IF(G60="",$D$5,IFERROR(INDEX($L$11:$L$60,MATCH(G60,$A$11:$A$60,0)),$D$5))),-1,Holidays!$A$2:$A$40),1,Holidays!$A$2:$A$40))</f>
        <v/>
      </c>
      <c r="I60" s="20" t="str">
        <f aca="false">IF(C60="","",IF(E60=0,H60,WORKDAY(H60,E60-1,Holidays!$A$2:$A$40)))</f>
        <v/>
      </c>
      <c r="J60" s="21"/>
      <c r="K60" s="19"/>
      <c r="L60" s="22" t="str">
        <f aca="false">IF(C60="","",IF(E60=0,H60,WORKDAY(I60,1,Holidays!$A$2:$A$40)))</f>
        <v/>
      </c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</row>
    <row r="62" customFormat="false" ht="15" hidden="false" customHeight="false" outlineLevel="0" collapsed="false">
      <c r="A62" s="24" t="s">
        <v>79</v>
      </c>
    </row>
  </sheetData>
  <conditionalFormatting sqref="N11:AM60">
    <cfRule type="expression" priority="2" aboveAverage="0" equalAverage="0" bottom="0" percent="0" rank="0" text="" dxfId="0">
      <formula>AND($C11&lt;&gt;"",$E11=0,$H11&gt;=N$10,$H11&lt;=N$10+6)</formula>
    </cfRule>
    <cfRule type="expression" priority="3" aboveAverage="0" equalAverage="0" bottom="0" percent="0" rank="0" text="" dxfId="1">
      <formula>AND($C11&lt;&gt;"",$H11&lt;=N$10+4,$I11&gt;=N$10)</formula>
    </cfRule>
  </conditionalFormatting>
  <dataValidations count="1">
    <dataValidation allowBlank="true" errorStyle="stop" operator="between" showDropDown="false" showErrorMessage="false" showInputMessage="false" sqref="K11:K60" type="list">
      <formula1>"Not started,In progress,Done,On hold,At risk"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44"/>
  </cols>
  <sheetData>
    <row r="1" customFormat="false" ht="15" hidden="false" customHeight="false" outlineLevel="0" collapsed="false">
      <c r="A1" s="25" t="s">
        <v>80</v>
      </c>
      <c r="B1" s="25" t="s">
        <v>81</v>
      </c>
    </row>
    <row r="2" customFormat="false" ht="15" hidden="false" customHeight="false" outlineLevel="0" collapsed="false">
      <c r="A2" s="26"/>
      <c r="B2" s="7" t="s">
        <v>82</v>
      </c>
      <c r="D2" s="5" t="s">
        <v>83</v>
      </c>
    </row>
    <row r="3" customFormat="false" ht="15" hidden="false" customHeight="false" outlineLevel="0" collapsed="false">
      <c r="A3" s="27"/>
      <c r="B3" s="28"/>
    </row>
    <row r="4" customFormat="false" ht="15" hidden="false" customHeight="false" outlineLevel="0" collapsed="false">
      <c r="A4" s="27"/>
      <c r="B4" s="28"/>
    </row>
    <row r="5" customFormat="false" ht="15" hidden="false" customHeight="false" outlineLevel="0" collapsed="false">
      <c r="A5" s="27"/>
      <c r="B5" s="28"/>
    </row>
    <row r="6" customFormat="false" ht="15" hidden="false" customHeight="false" outlineLevel="0" collapsed="false">
      <c r="A6" s="27"/>
      <c r="B6" s="28"/>
    </row>
    <row r="7" customFormat="false" ht="15" hidden="false" customHeight="false" outlineLevel="0" collapsed="false">
      <c r="A7" s="27"/>
      <c r="B7" s="28"/>
    </row>
    <row r="8" customFormat="false" ht="15" hidden="false" customHeight="false" outlineLevel="0" collapsed="false">
      <c r="A8" s="27"/>
      <c r="B8" s="28"/>
    </row>
    <row r="9" customFormat="false" ht="15" hidden="false" customHeight="false" outlineLevel="0" collapsed="false">
      <c r="A9" s="27"/>
      <c r="B9" s="28"/>
    </row>
    <row r="10" customFormat="false" ht="15" hidden="false" customHeight="false" outlineLevel="0" collapsed="false">
      <c r="A10" s="27"/>
      <c r="B10" s="28"/>
    </row>
    <row r="11" customFormat="false" ht="15" hidden="false" customHeight="false" outlineLevel="0" collapsed="false">
      <c r="A11" s="27"/>
      <c r="B11" s="28"/>
    </row>
    <row r="12" customFormat="false" ht="15" hidden="false" customHeight="false" outlineLevel="0" collapsed="false">
      <c r="A12" s="27"/>
      <c r="B12" s="28"/>
    </row>
    <row r="13" customFormat="false" ht="15" hidden="false" customHeight="false" outlineLevel="0" collapsed="false">
      <c r="A13" s="27"/>
      <c r="B13" s="28"/>
    </row>
    <row r="14" customFormat="false" ht="15" hidden="false" customHeight="false" outlineLevel="0" collapsed="false">
      <c r="A14" s="27"/>
      <c r="B14" s="28"/>
    </row>
    <row r="15" customFormat="false" ht="15" hidden="false" customHeight="false" outlineLevel="0" collapsed="false">
      <c r="A15" s="27"/>
      <c r="B15" s="28"/>
    </row>
    <row r="16" customFormat="false" ht="15" hidden="false" customHeight="false" outlineLevel="0" collapsed="false">
      <c r="A16" s="27"/>
      <c r="B16" s="28"/>
    </row>
    <row r="17" customFormat="false" ht="15" hidden="false" customHeight="false" outlineLevel="0" collapsed="false">
      <c r="A17" s="27"/>
      <c r="B17" s="28"/>
    </row>
    <row r="18" customFormat="false" ht="15" hidden="false" customHeight="false" outlineLevel="0" collapsed="false">
      <c r="A18" s="27"/>
      <c r="B18" s="28"/>
    </row>
    <row r="19" customFormat="false" ht="15" hidden="false" customHeight="false" outlineLevel="0" collapsed="false">
      <c r="A19" s="27"/>
      <c r="B19" s="28"/>
    </row>
    <row r="20" customFormat="false" ht="15" hidden="false" customHeight="false" outlineLevel="0" collapsed="false">
      <c r="A20" s="27"/>
      <c r="B20" s="28"/>
    </row>
    <row r="21" customFormat="false" ht="15" hidden="false" customHeight="false" outlineLevel="0" collapsed="false">
      <c r="A21" s="27"/>
      <c r="B21" s="28"/>
    </row>
    <row r="22" customFormat="false" ht="15" hidden="false" customHeight="false" outlineLevel="0" collapsed="false">
      <c r="A22" s="27"/>
      <c r="B22" s="28"/>
    </row>
    <row r="23" customFormat="false" ht="15" hidden="false" customHeight="false" outlineLevel="0" collapsed="false">
      <c r="A23" s="27"/>
      <c r="B23" s="28"/>
    </row>
    <row r="24" customFormat="false" ht="15" hidden="false" customHeight="false" outlineLevel="0" collapsed="false">
      <c r="A24" s="27"/>
      <c r="B24" s="28"/>
    </row>
    <row r="25" customFormat="false" ht="15" hidden="false" customHeight="false" outlineLevel="0" collapsed="false">
      <c r="A25" s="27"/>
      <c r="B25" s="28"/>
    </row>
    <row r="26" customFormat="false" ht="15" hidden="false" customHeight="false" outlineLevel="0" collapsed="false">
      <c r="A26" s="27"/>
      <c r="B26" s="28"/>
    </row>
    <row r="27" customFormat="false" ht="15" hidden="false" customHeight="false" outlineLevel="0" collapsed="false">
      <c r="A27" s="27"/>
      <c r="B27" s="28"/>
    </row>
    <row r="28" customFormat="false" ht="15" hidden="false" customHeight="false" outlineLevel="0" collapsed="false">
      <c r="A28" s="27"/>
      <c r="B28" s="28"/>
    </row>
    <row r="29" customFormat="false" ht="15" hidden="false" customHeight="false" outlineLevel="0" collapsed="false">
      <c r="A29" s="27"/>
      <c r="B29" s="28"/>
    </row>
    <row r="30" customFormat="false" ht="15" hidden="false" customHeight="false" outlineLevel="0" collapsed="false">
      <c r="A30" s="27"/>
      <c r="B30" s="28"/>
    </row>
    <row r="31" customFormat="false" ht="15" hidden="false" customHeight="false" outlineLevel="0" collapsed="false">
      <c r="A31" s="27"/>
      <c r="B31" s="28"/>
    </row>
    <row r="32" customFormat="false" ht="15" hidden="false" customHeight="false" outlineLevel="0" collapsed="false">
      <c r="A32" s="27"/>
      <c r="B32" s="28"/>
    </row>
    <row r="33" customFormat="false" ht="15" hidden="false" customHeight="false" outlineLevel="0" collapsed="false">
      <c r="A33" s="27"/>
      <c r="B33" s="28"/>
    </row>
    <row r="34" customFormat="false" ht="15" hidden="false" customHeight="false" outlineLevel="0" collapsed="false">
      <c r="A34" s="27"/>
      <c r="B34" s="28"/>
    </row>
    <row r="35" customFormat="false" ht="15" hidden="false" customHeight="false" outlineLevel="0" collapsed="false">
      <c r="A35" s="27"/>
      <c r="B35" s="28"/>
    </row>
    <row r="36" customFormat="false" ht="15" hidden="false" customHeight="false" outlineLevel="0" collapsed="false">
      <c r="A36" s="27"/>
      <c r="B36" s="28"/>
    </row>
    <row r="37" customFormat="false" ht="15" hidden="false" customHeight="false" outlineLevel="0" collapsed="false">
      <c r="A37" s="27"/>
      <c r="B37" s="28"/>
    </row>
    <row r="38" customFormat="false" ht="15" hidden="false" customHeight="false" outlineLevel="0" collapsed="false">
      <c r="A38" s="27"/>
      <c r="B38" s="28"/>
    </row>
    <row r="39" customFormat="false" ht="15" hidden="false" customHeight="false" outlineLevel="0" collapsed="false">
      <c r="A39" s="27"/>
      <c r="B39" s="28"/>
    </row>
    <row r="40" customFormat="false" ht="15" hidden="false" customHeight="false" outlineLevel="0" collapsed="false">
      <c r="A40" s="27"/>
      <c r="B40" s="2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2026-09-25T11:40:23Z</dcterms:created>
  <dc:creator>openpyxl</dc:creator>
  <dc:description/>
  <dc:language>en-US</dc:language>
  <cp:lastModifiedBy/>
  <dcterms:modified xsi:type="dcterms:W3CDTF">2026-09-25T11:40:23Z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